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流空\make\data\chest\store\"/>
    </mc:Choice>
  </mc:AlternateContent>
  <xr:revisionPtr revIDLastSave="0" documentId="13_ncr:1_{0DFBB41F-3A7C-4AC5-807C-18B3965A720C}" xr6:coauthVersionLast="47" xr6:coauthVersionMax="47" xr10:uidLastSave="{00000000-0000-0000-0000-000000000000}"/>
  <bookViews>
    <workbookView xWindow="11592" yWindow="0" windowWidth="11520" windowHeight="12360" firstSheet="1" activeTab="3" xr2:uid="{53AF749E-BA37-48EB-A6DD-9C74E7872D43}"/>
  </bookViews>
  <sheets>
    <sheet name="Sheet1" sheetId="9" r:id="rId1"/>
    <sheet name="Sheet2" sheetId="3" r:id="rId2"/>
    <sheet name="Sheet3" sheetId="2" r:id="rId3"/>
    <sheet name="Sheet4" sheetId="8" r:id="rId4"/>
    <sheet name="Sheet5" sheetId="6" r:id="rId5"/>
    <sheet name="vlookup" sheetId="7" state="hidden" r:id="rId6"/>
  </sheets>
  <definedNames>
    <definedName name="_xlnm._FilterDatabase" localSheetId="0" hidden="1">Sheet1!$A$1:$G$1</definedName>
    <definedName name="_xlnm._FilterDatabase" localSheetId="1" hidden="1">Sheet2!$A$1:$J$1</definedName>
    <definedName name="_xlnm._FilterDatabase" localSheetId="2" hidden="1">Sheet3!$A$1:$AR$1</definedName>
    <definedName name="_xlnm._FilterDatabase" localSheetId="3" hidden="1">Sheet4!$A$1:$N$511</definedName>
    <definedName name="_xlnm._FilterDatabase" localSheetId="4" hidden="1">Sheet5!$A$1:$M$343</definedName>
    <definedName name="_xlnm._FilterDatabase" localSheetId="5" hidden="1">vlookup!$A$1:$F$1153</definedName>
    <definedName name="_xlnm.Print_Area" localSheetId="5">vlookup!$A$2:$F$15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9" l="1"/>
  <c r="A45" i="9"/>
  <c r="A44" i="9"/>
  <c r="A43" i="9"/>
  <c r="A42" i="9"/>
  <c r="A41" i="9"/>
  <c r="A40" i="9"/>
  <c r="A39" i="9"/>
  <c r="A38" i="9"/>
  <c r="A36" i="9"/>
  <c r="A35" i="9"/>
  <c r="A34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5" i="3"/>
  <c r="A44" i="3"/>
  <c r="A43" i="3"/>
  <c r="A42" i="3"/>
  <c r="A41" i="3"/>
  <c r="A40" i="3"/>
  <c r="A39" i="3"/>
  <c r="A38" i="3"/>
  <c r="A37" i="3"/>
  <c r="A36" i="3"/>
  <c r="A35" i="3"/>
  <c r="A34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6" i="2"/>
  <c r="AN6" i="2"/>
  <c r="D6" i="2"/>
  <c r="A45" i="2"/>
  <c r="A44" i="2"/>
  <c r="A43" i="2"/>
  <c r="A42" i="2"/>
  <c r="A41" i="2"/>
  <c r="A40" i="2"/>
  <c r="A39" i="2"/>
  <c r="A38" i="2"/>
  <c r="A37" i="2"/>
  <c r="A36" i="2"/>
  <c r="A35" i="2"/>
  <c r="A34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3" i="2"/>
  <c r="A11" i="2"/>
  <c r="A10" i="2"/>
  <c r="A9" i="2"/>
  <c r="A8" i="2"/>
  <c r="A7" i="2"/>
  <c r="A6" i="2"/>
  <c r="A5" i="2"/>
  <c r="A4" i="2"/>
  <c r="A3" i="2"/>
  <c r="A2" i="2"/>
  <c r="AQ6" i="2"/>
  <c r="A3" i="8"/>
  <c r="A4" i="8"/>
  <c r="A5" i="8"/>
  <c r="A6" i="8"/>
  <c r="A7" i="8"/>
  <c r="A8" i="8"/>
  <c r="A9" i="8"/>
  <c r="A10" i="8"/>
  <c r="A11" i="8"/>
  <c r="A13" i="8"/>
  <c r="A12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2" i="8"/>
  <c r="A3" i="6"/>
  <c r="A4" i="6"/>
  <c r="A5" i="6"/>
  <c r="A2" i="6"/>
  <c r="A45" i="6"/>
  <c r="D6" i="8"/>
  <c r="N6" i="8"/>
  <c r="A36" i="6" l="1"/>
  <c r="A23" i="6"/>
  <c r="M28" i="6"/>
  <c r="M2" i="6"/>
  <c r="M23" i="6"/>
  <c r="M36" i="6"/>
  <c r="M33" i="6"/>
  <c r="M45" i="6"/>
  <c r="A28" i="6"/>
  <c r="M12" i="6"/>
  <c r="M15" i="6"/>
  <c r="M17" i="6"/>
  <c r="M18" i="6"/>
  <c r="M19" i="6"/>
  <c r="M20" i="6"/>
  <c r="M21" i="6"/>
  <c r="M22" i="6"/>
  <c r="M24" i="6"/>
  <c r="M25" i="6"/>
  <c r="M26" i="6"/>
  <c r="M27" i="6"/>
  <c r="M29" i="6"/>
  <c r="M30" i="6"/>
  <c r="M31" i="6"/>
  <c r="M32" i="6"/>
  <c r="M34" i="6"/>
  <c r="M35" i="6"/>
  <c r="M37" i="6"/>
  <c r="M38" i="6"/>
  <c r="M39" i="6"/>
  <c r="M40" i="6"/>
  <c r="M41" i="6"/>
  <c r="M42" i="6"/>
  <c r="M43" i="6"/>
  <c r="M16" i="6"/>
  <c r="M14" i="6"/>
  <c r="M10" i="6"/>
  <c r="M44" i="6"/>
  <c r="M4" i="6"/>
  <c r="M3" i="6"/>
  <c r="M5" i="6"/>
  <c r="M6" i="6"/>
  <c r="M7" i="6"/>
  <c r="M8" i="6"/>
  <c r="M9" i="6"/>
  <c r="M11" i="6"/>
  <c r="A44" i="6"/>
  <c r="A6" i="6"/>
  <c r="A7" i="6"/>
  <c r="A8" i="6"/>
  <c r="A9" i="6"/>
  <c r="A11" i="6"/>
  <c r="A13" i="6"/>
  <c r="A12" i="6"/>
  <c r="A15" i="6"/>
  <c r="A17" i="6"/>
  <c r="A18" i="6"/>
  <c r="A19" i="6"/>
  <c r="A20" i="6"/>
  <c r="A21" i="6"/>
  <c r="A22" i="6"/>
  <c r="A24" i="6"/>
  <c r="A25" i="6"/>
  <c r="A26" i="6"/>
  <c r="A27" i="6"/>
  <c r="A29" i="6"/>
  <c r="A30" i="6"/>
  <c r="A31" i="6"/>
  <c r="A32" i="6"/>
  <c r="A34" i="6"/>
  <c r="A35" i="6"/>
  <c r="A37" i="6"/>
  <c r="A38" i="6"/>
  <c r="A39" i="6"/>
  <c r="A40" i="6"/>
  <c r="A41" i="6"/>
  <c r="A42" i="6"/>
  <c r="A43" i="6"/>
  <c r="A16" i="6"/>
  <c r="A14" i="6"/>
  <c r="A10" i="6"/>
  <c r="M13" i="6"/>
  <c r="I8" i="3"/>
  <c r="I3" i="3"/>
  <c r="I44" i="3"/>
  <c r="I13" i="3"/>
  <c r="I39" i="3"/>
  <c r="I40" i="3"/>
  <c r="I28" i="3"/>
  <c r="I31" i="3"/>
  <c r="I34" i="3"/>
  <c r="I37" i="3"/>
  <c r="I25" i="3"/>
  <c r="I41" i="3"/>
  <c r="I22" i="3"/>
  <c r="I35" i="3"/>
  <c r="I33" i="3"/>
  <c r="I42" i="3"/>
  <c r="I16" i="3"/>
  <c r="I27" i="3"/>
  <c r="I2" i="3"/>
  <c r="I30" i="3"/>
  <c r="I26" i="3"/>
  <c r="I10" i="3"/>
  <c r="I11" i="3"/>
  <c r="I36" i="3"/>
  <c r="I38" i="3"/>
  <c r="I29" i="3"/>
  <c r="I9" i="3"/>
  <c r="I20" i="3"/>
  <c r="I23" i="3"/>
  <c r="I15" i="3"/>
  <c r="I4" i="3"/>
  <c r="I21" i="3"/>
  <c r="I17" i="3"/>
  <c r="I24" i="3"/>
  <c r="I7" i="3"/>
  <c r="I5" i="3"/>
  <c r="I6" i="3"/>
  <c r="I14" i="3"/>
  <c r="I12" i="3"/>
  <c r="I43" i="3"/>
  <c r="I32" i="3"/>
  <c r="I19" i="3"/>
  <c r="I45" i="3"/>
  <c r="I18" i="3"/>
  <c r="L24" i="2"/>
  <c r="AQ24" i="2" s="1"/>
  <c r="AP19" i="2"/>
  <c r="AN19" i="2"/>
  <c r="AQ21" i="2"/>
  <c r="AQ15" i="2"/>
  <c r="AQ16" i="2"/>
  <c r="AQ33" i="2"/>
  <c r="AQ32" i="2"/>
  <c r="AQ17" i="2"/>
  <c r="AQ19" i="2"/>
  <c r="AQ45" i="2"/>
  <c r="AQ18" i="2"/>
  <c r="AP15" i="2"/>
  <c r="AP16" i="2"/>
  <c r="AP14" i="2"/>
  <c r="AP33" i="2"/>
  <c r="AN16" i="2"/>
  <c r="AN14" i="2"/>
  <c r="AN33" i="2"/>
  <c r="S16" i="2"/>
  <c r="T16" i="2"/>
  <c r="U16" i="2"/>
  <c r="V16" i="2"/>
  <c r="S14" i="2"/>
  <c r="T14" i="2"/>
  <c r="U14" i="2"/>
  <c r="V14" i="2"/>
  <c r="S33" i="2"/>
  <c r="T33" i="2"/>
  <c r="U33" i="2"/>
  <c r="V33" i="2"/>
  <c r="S19" i="2"/>
  <c r="T19" i="2"/>
  <c r="U19" i="2"/>
  <c r="V19" i="2"/>
  <c r="S32" i="2"/>
  <c r="T32" i="2"/>
  <c r="U32" i="2"/>
  <c r="V32" i="2"/>
  <c r="S17" i="2"/>
  <c r="T17" i="2"/>
  <c r="U17" i="2"/>
  <c r="V17" i="2"/>
  <c r="D14" i="2"/>
  <c r="D33" i="2"/>
  <c r="D19" i="2"/>
  <c r="D32" i="2"/>
  <c r="D17" i="2"/>
  <c r="D45" i="2"/>
  <c r="D18" i="2"/>
  <c r="AQ4" i="2"/>
  <c r="N34" i="8"/>
  <c r="D34" i="8"/>
  <c r="N21" i="8"/>
  <c r="D21" i="8"/>
  <c r="N15" i="8"/>
  <c r="D15" i="8"/>
  <c r="N13" i="8"/>
  <c r="D13" i="8"/>
  <c r="N44" i="8"/>
  <c r="D44" i="8"/>
  <c r="N12" i="8"/>
  <c r="D12" i="8"/>
  <c r="N7" i="8"/>
  <c r="D7" i="8"/>
  <c r="N10" i="8"/>
  <c r="D10" i="8"/>
  <c r="N24" i="8"/>
  <c r="D24" i="8"/>
  <c r="N45" i="8"/>
  <c r="D45" i="8"/>
  <c r="N32" i="8"/>
  <c r="D32" i="8"/>
  <c r="N9" i="8"/>
  <c r="D9" i="8"/>
  <c r="D43" i="8"/>
  <c r="N3" i="8"/>
  <c r="D3" i="8"/>
  <c r="N27" i="8"/>
  <c r="D27" i="8"/>
  <c r="N17" i="8"/>
  <c r="D17" i="8"/>
  <c r="N19" i="8"/>
  <c r="D19" i="8"/>
  <c r="N20" i="8"/>
  <c r="D20" i="8"/>
  <c r="N29" i="8"/>
  <c r="D29" i="8"/>
  <c r="N28" i="8"/>
  <c r="D28" i="8"/>
  <c r="N30" i="8"/>
  <c r="D30" i="8"/>
  <c r="N26" i="8"/>
  <c r="D26" i="8"/>
  <c r="N33" i="8"/>
  <c r="D33" i="8"/>
  <c r="N35" i="8"/>
  <c r="D35" i="8"/>
  <c r="N2" i="8"/>
  <c r="D2" i="8"/>
  <c r="N5" i="8"/>
  <c r="D5" i="8"/>
  <c r="N41" i="8"/>
  <c r="D41" i="8"/>
  <c r="N38" i="8"/>
  <c r="D38" i="8"/>
  <c r="N16" i="8"/>
  <c r="D16" i="8"/>
  <c r="N11" i="8"/>
  <c r="D11" i="8"/>
  <c r="N37" i="8"/>
  <c r="D37" i="8"/>
  <c r="N25" i="8"/>
  <c r="D25" i="8"/>
  <c r="N31" i="8"/>
  <c r="D31" i="8"/>
  <c r="N42" i="8"/>
  <c r="D42" i="8"/>
  <c r="N8" i="8"/>
  <c r="D8" i="8"/>
  <c r="N40" i="8"/>
  <c r="D40" i="8"/>
  <c r="N23" i="8"/>
  <c r="D23" i="8"/>
  <c r="N39" i="8"/>
  <c r="D39" i="8"/>
  <c r="N4" i="8"/>
  <c r="D4" i="8"/>
  <c r="N22" i="8"/>
  <c r="D22" i="8"/>
  <c r="N36" i="8"/>
  <c r="D36" i="8"/>
  <c r="AQ5" i="2"/>
  <c r="AP5" i="2"/>
  <c r="AN5" i="2"/>
  <c r="V5" i="2"/>
  <c r="U5" i="2"/>
  <c r="T5" i="2"/>
  <c r="S5" i="2"/>
  <c r="D5" i="2"/>
  <c r="D16" i="2"/>
  <c r="D43" i="2"/>
  <c r="AQ43" i="2"/>
  <c r="AP43" i="2"/>
  <c r="AN43" i="2"/>
  <c r="V43" i="2"/>
  <c r="U43" i="2"/>
  <c r="T43" i="2"/>
  <c r="S43" i="2"/>
  <c r="AQ36" i="2"/>
  <c r="AQ2" i="2"/>
  <c r="AQ28" i="2"/>
  <c r="AQ27" i="2"/>
  <c r="AQ23" i="2"/>
  <c r="AQ29" i="2"/>
  <c r="AP36" i="2"/>
  <c r="AP2" i="2"/>
  <c r="AP4" i="2"/>
  <c r="AP28" i="2"/>
  <c r="AP27" i="2"/>
  <c r="AP23" i="2"/>
  <c r="AP29" i="2"/>
  <c r="AN36" i="2"/>
  <c r="AN2" i="2"/>
  <c r="AN4" i="2"/>
  <c r="AN28" i="2"/>
  <c r="AN27" i="2"/>
  <c r="AN23" i="2"/>
  <c r="AN29" i="2"/>
  <c r="AN15" i="2"/>
  <c r="V36" i="2"/>
  <c r="V2" i="2"/>
  <c r="V4" i="2"/>
  <c r="V28" i="2"/>
  <c r="V27" i="2"/>
  <c r="V23" i="2"/>
  <c r="V29" i="2"/>
  <c r="V15" i="2"/>
  <c r="U36" i="2"/>
  <c r="U2" i="2"/>
  <c r="U4" i="2"/>
  <c r="U28" i="2"/>
  <c r="U27" i="2"/>
  <c r="U23" i="2"/>
  <c r="U29" i="2"/>
  <c r="U15" i="2"/>
  <c r="T36" i="2"/>
  <c r="T2" i="2"/>
  <c r="T4" i="2"/>
  <c r="T28" i="2"/>
  <c r="T27" i="2"/>
  <c r="T23" i="2"/>
  <c r="T29" i="2"/>
  <c r="T15" i="2"/>
  <c r="S36" i="2"/>
  <c r="S2" i="2"/>
  <c r="S4" i="2"/>
  <c r="S28" i="2"/>
  <c r="S27" i="2"/>
  <c r="S23" i="2"/>
  <c r="S29" i="2"/>
  <c r="S15" i="2"/>
  <c r="D22" i="2"/>
  <c r="D36" i="2"/>
  <c r="D2" i="2"/>
  <c r="D4" i="2"/>
  <c r="D28" i="2"/>
  <c r="D27" i="2"/>
  <c r="D23" i="2"/>
  <c r="D29" i="2"/>
  <c r="D15" i="2"/>
  <c r="V44" i="2"/>
  <c r="V10" i="2"/>
  <c r="U44" i="2"/>
  <c r="U10" i="2"/>
  <c r="T44" i="2"/>
  <c r="T10" i="2"/>
  <c r="S44" i="2"/>
  <c r="S10" i="2"/>
  <c r="V22" i="2"/>
  <c r="U22" i="2"/>
  <c r="T22" i="2"/>
  <c r="AQ22" i="2"/>
  <c r="AP22" i="2"/>
  <c r="AN22" i="2"/>
  <c r="S22" i="2"/>
  <c r="AN44" i="2"/>
  <c r="AN10" i="2"/>
  <c r="AQ44" i="2"/>
  <c r="AQ10" i="2"/>
  <c r="AP44" i="2"/>
  <c r="AP10" i="2"/>
  <c r="D44" i="2"/>
  <c r="D10" i="2"/>
  <c r="AN8" i="2"/>
  <c r="AN34" i="2"/>
  <c r="AN41" i="2"/>
  <c r="AN3" i="2"/>
  <c r="AN40" i="2"/>
  <c r="AN25" i="2"/>
  <c r="AN35" i="2"/>
  <c r="AN24" i="2"/>
  <c r="AN7" i="2"/>
  <c r="AN12" i="2"/>
  <c r="AN39" i="2"/>
  <c r="AN42" i="2"/>
  <c r="AN37" i="2"/>
  <c r="AN11" i="2"/>
  <c r="AN31" i="2"/>
  <c r="AN30" i="2"/>
  <c r="AN26" i="2"/>
  <c r="AN9" i="2"/>
  <c r="AN20" i="2"/>
  <c r="AN38" i="2"/>
  <c r="AN21" i="2"/>
  <c r="AN32" i="2"/>
  <c r="AN17" i="2"/>
  <c r="AN45" i="2"/>
  <c r="AN18" i="2"/>
  <c r="AN13" i="2"/>
  <c r="AP13" i="2"/>
  <c r="AP32" i="2"/>
  <c r="AP17" i="2"/>
  <c r="AP45" i="2"/>
  <c r="AP18" i="2"/>
  <c r="D8" i="2"/>
  <c r="D34" i="2"/>
  <c r="D41" i="2"/>
  <c r="D3" i="2"/>
  <c r="D40" i="2"/>
  <c r="D25" i="2"/>
  <c r="D35" i="2"/>
  <c r="D24" i="2"/>
  <c r="D7" i="2"/>
  <c r="D12" i="2"/>
  <c r="D39" i="2"/>
  <c r="D42" i="2"/>
  <c r="D37" i="2"/>
  <c r="D11" i="2"/>
  <c r="D31" i="2"/>
  <c r="D30" i="2"/>
  <c r="D26" i="2"/>
  <c r="D9" i="2"/>
  <c r="D20" i="2"/>
  <c r="D38" i="2"/>
  <c r="D21" i="2"/>
  <c r="D13" i="2"/>
  <c r="AP8" i="2"/>
  <c r="AP34" i="2"/>
  <c r="AP41" i="2"/>
  <c r="AP39" i="2"/>
  <c r="AP42" i="2"/>
  <c r="AP3" i="2"/>
  <c r="AP37" i="2"/>
  <c r="AP40" i="2"/>
  <c r="AP11" i="2"/>
  <c r="AP25" i="2"/>
  <c r="AP35" i="2"/>
  <c r="AP31" i="2"/>
  <c r="AP30" i="2"/>
  <c r="AP26" i="2"/>
  <c r="AP9" i="2"/>
  <c r="AP20" i="2"/>
  <c r="AP38" i="2"/>
  <c r="AP21" i="2"/>
  <c r="AP24" i="2"/>
  <c r="AP7" i="2"/>
  <c r="AP12" i="2"/>
  <c r="AQ34" i="2" l="1"/>
  <c r="S45" i="2"/>
  <c r="T45" i="2"/>
  <c r="U45" i="2"/>
  <c r="V45" i="2"/>
  <c r="S18" i="2"/>
  <c r="T18" i="2"/>
  <c r="U18" i="2"/>
  <c r="V18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T8" i="2"/>
  <c r="U8" i="2"/>
  <c r="V8" i="2"/>
  <c r="T13" i="2"/>
  <c r="U13" i="2"/>
  <c r="V13" i="2"/>
  <c r="T34" i="2"/>
  <c r="U34" i="2"/>
  <c r="V34" i="2"/>
  <c r="T41" i="2"/>
  <c r="U41" i="2"/>
  <c r="V41" i="2"/>
  <c r="T39" i="2"/>
  <c r="U39" i="2"/>
  <c r="V39" i="2"/>
  <c r="T42" i="2"/>
  <c r="U42" i="2"/>
  <c r="V42" i="2"/>
  <c r="T3" i="2"/>
  <c r="U3" i="2"/>
  <c r="V3" i="2"/>
  <c r="T37" i="2"/>
  <c r="U37" i="2"/>
  <c r="V37" i="2"/>
  <c r="T40" i="2"/>
  <c r="U40" i="2"/>
  <c r="V40" i="2"/>
  <c r="T11" i="2"/>
  <c r="U11" i="2"/>
  <c r="V11" i="2"/>
  <c r="T25" i="2"/>
  <c r="U25" i="2"/>
  <c r="V25" i="2"/>
  <c r="T35" i="2"/>
  <c r="U35" i="2"/>
  <c r="V35" i="2"/>
  <c r="T31" i="2"/>
  <c r="U31" i="2"/>
  <c r="V31" i="2"/>
  <c r="T30" i="2"/>
  <c r="U30" i="2"/>
  <c r="V30" i="2"/>
  <c r="T26" i="2"/>
  <c r="U26" i="2"/>
  <c r="V26" i="2"/>
  <c r="T9" i="2"/>
  <c r="U9" i="2"/>
  <c r="V9" i="2"/>
  <c r="T20" i="2"/>
  <c r="U20" i="2"/>
  <c r="V20" i="2"/>
  <c r="T38" i="2"/>
  <c r="U38" i="2"/>
  <c r="V38" i="2"/>
  <c r="T21" i="2"/>
  <c r="U21" i="2"/>
  <c r="V21" i="2"/>
  <c r="T24" i="2"/>
  <c r="U24" i="2"/>
  <c r="V24" i="2"/>
  <c r="T7" i="2"/>
  <c r="U7" i="2"/>
  <c r="V7" i="2"/>
  <c r="T12" i="2"/>
  <c r="U12" i="2"/>
  <c r="V12" i="2"/>
  <c r="S8" i="2"/>
  <c r="S13" i="2"/>
  <c r="S34" i="2"/>
  <c r="S41" i="2"/>
  <c r="S39" i="2"/>
  <c r="S42" i="2"/>
  <c r="S3" i="2"/>
  <c r="S37" i="2"/>
  <c r="S40" i="2"/>
  <c r="S11" i="2"/>
  <c r="S25" i="2"/>
  <c r="S35" i="2"/>
  <c r="S31" i="2"/>
  <c r="S30" i="2"/>
  <c r="S26" i="2"/>
  <c r="S9" i="2"/>
  <c r="S20" i="2"/>
  <c r="S38" i="2"/>
  <c r="S21" i="2"/>
  <c r="S24" i="2"/>
  <c r="S7" i="2"/>
  <c r="S12" i="2"/>
  <c r="S63" i="2"/>
  <c r="S64" i="2"/>
  <c r="S65" i="2"/>
  <c r="S66" i="2"/>
  <c r="AQ12" i="2" l="1"/>
  <c r="AK12" i="2"/>
  <c r="AJ12" i="2"/>
  <c r="AH12" i="2"/>
  <c r="AM12" i="2" s="1"/>
  <c r="AD12" i="2"/>
  <c r="Z12" i="2"/>
  <c r="AF12" i="2"/>
  <c r="AQ14" i="2"/>
  <c r="AK14" i="2"/>
  <c r="AF14" i="2"/>
  <c r="AQ7" i="2"/>
  <c r="AK7" i="2"/>
  <c r="AJ7" i="2"/>
  <c r="AD7" i="2"/>
  <c r="AA7" i="2"/>
  <c r="Z7" i="2"/>
  <c r="AF7" i="2"/>
  <c r="AK24" i="2"/>
  <c r="AJ24" i="2"/>
  <c r="AD24" i="2"/>
  <c r="AA24" i="2"/>
  <c r="Z24" i="2"/>
  <c r="AH24" i="2"/>
  <c r="AM24" i="2" s="1"/>
  <c r="AK21" i="2"/>
  <c r="AJ21" i="2"/>
  <c r="AD21" i="2"/>
  <c r="AA21" i="2"/>
  <c r="Z21" i="2"/>
  <c r="AH21" i="2"/>
  <c r="AM21" i="2" s="1"/>
  <c r="AQ38" i="2"/>
  <c r="AK38" i="2"/>
  <c r="AJ38" i="2"/>
  <c r="AD38" i="2"/>
  <c r="AA38" i="2"/>
  <c r="Z38" i="2"/>
  <c r="AH38" i="2"/>
  <c r="AM38" i="2" s="1"/>
  <c r="AQ20" i="2"/>
  <c r="AK20" i="2"/>
  <c r="AJ20" i="2"/>
  <c r="AH20" i="2"/>
  <c r="AM20" i="2" s="1"/>
  <c r="AD20" i="2"/>
  <c r="Z20" i="2"/>
  <c r="AF20" i="2"/>
  <c r="AQ9" i="2"/>
  <c r="AQ26" i="2"/>
  <c r="AK26" i="2"/>
  <c r="Z26" i="2"/>
  <c r="AQ30" i="2"/>
  <c r="AK30" i="2"/>
  <c r="AJ30" i="2"/>
  <c r="AD30" i="2"/>
  <c r="Z30" i="2"/>
  <c r="AH30" i="2"/>
  <c r="AM30" i="2" s="1"/>
  <c r="AQ31" i="2"/>
  <c r="AK31" i="2"/>
  <c r="AQ35" i="2"/>
  <c r="AK35" i="2"/>
  <c r="AJ35" i="2"/>
  <c r="AD35" i="2"/>
  <c r="Z35" i="2"/>
  <c r="AH35" i="2"/>
  <c r="AM35" i="2" s="1"/>
  <c r="AQ25" i="2"/>
  <c r="AK25" i="2"/>
  <c r="AJ25" i="2"/>
  <c r="AH25" i="2"/>
  <c r="AM25" i="2" s="1"/>
  <c r="AD25" i="2"/>
  <c r="Z25" i="2"/>
  <c r="AF25" i="2"/>
  <c r="AQ11" i="2"/>
  <c r="AK11" i="2"/>
  <c r="AQ40" i="2"/>
  <c r="AK40" i="2"/>
  <c r="AJ40" i="2"/>
  <c r="AD40" i="2"/>
  <c r="Z40" i="2"/>
  <c r="AH40" i="2"/>
  <c r="AM40" i="2" s="1"/>
  <c r="AQ37" i="2"/>
  <c r="AK37" i="2"/>
  <c r="AD37" i="2"/>
  <c r="Z37" i="2"/>
  <c r="AQ3" i="2"/>
  <c r="AK3" i="2"/>
  <c r="AJ3" i="2"/>
  <c r="AH3" i="2"/>
  <c r="AM3" i="2" s="1"/>
  <c r="AD3" i="2"/>
  <c r="AA3" i="2"/>
  <c r="Z3" i="2"/>
  <c r="AF3" i="2"/>
  <c r="AQ42" i="2"/>
  <c r="AK42" i="2"/>
  <c r="AQ39" i="2"/>
  <c r="AK39" i="2"/>
  <c r="AF39" i="2"/>
  <c r="AD39" i="2"/>
  <c r="AQ41" i="2"/>
  <c r="AK41" i="2"/>
  <c r="AJ41" i="2"/>
  <c r="AD41" i="2"/>
  <c r="AA41" i="2"/>
  <c r="Z41" i="2"/>
  <c r="AF41" i="2"/>
  <c r="AQ13" i="2"/>
  <c r="AK13" i="2"/>
  <c r="AJ13" i="2"/>
  <c r="AD13" i="2"/>
  <c r="AA13" i="2"/>
  <c r="Z13" i="2"/>
  <c r="AH13" i="2"/>
  <c r="AM13" i="2" s="1"/>
  <c r="AQ8" i="2"/>
  <c r="AF24" i="2" l="1"/>
  <c r="AH41" i="2"/>
  <c r="AM41" i="2" s="1"/>
  <c r="AF35" i="2"/>
  <c r="AF38" i="2"/>
  <c r="AF40" i="2"/>
  <c r="AF21" i="2"/>
  <c r="AH7" i="2"/>
  <c r="AM7" i="2" s="1"/>
  <c r="AF13" i="2"/>
  <c r="AF30" i="2"/>
  <c r="AA30" i="2" l="1"/>
  <c r="AA12" i="2"/>
  <c r="AA40" i="2"/>
  <c r="AA35" i="2"/>
  <c r="AA20" i="2"/>
  <c r="AA25" i="2"/>
</calcChain>
</file>

<file path=xl/sharedStrings.xml><?xml version="1.0" encoding="utf-8"?>
<sst xmlns="http://schemas.openxmlformats.org/spreadsheetml/2006/main" count="1120" uniqueCount="438">
  <si>
    <t>性別</t>
    <rPh sb="0" eb="2">
      <t>セイベツ</t>
    </rPh>
    <phoneticPr fontId="4"/>
  </si>
  <si>
    <t>測定日</t>
  </si>
  <si>
    <t>名前</t>
    <phoneticPr fontId="3"/>
  </si>
  <si>
    <t>エルゴ</t>
    <phoneticPr fontId="4"/>
  </si>
  <si>
    <t>menu</t>
    <phoneticPr fontId="4"/>
  </si>
  <si>
    <t>avg lap</t>
    <phoneticPr fontId="10"/>
  </si>
  <si>
    <t>total</t>
    <phoneticPr fontId="10"/>
  </si>
  <si>
    <t>SR</t>
    <phoneticPr fontId="10"/>
  </si>
  <si>
    <t>Side</t>
    <phoneticPr fontId="3"/>
  </si>
  <si>
    <t>固定</t>
    <rPh sb="0" eb="2">
      <t>コテイ</t>
    </rPh>
    <phoneticPr fontId="3"/>
  </si>
  <si>
    <t>B</t>
  </si>
  <si>
    <t>M</t>
    <phoneticPr fontId="3"/>
  </si>
  <si>
    <t>B</t>
    <phoneticPr fontId="3"/>
  </si>
  <si>
    <t>中村遼太</t>
    <rPh sb="0" eb="4">
      <t>ナカムラリョウタ</t>
    </rPh>
    <phoneticPr fontId="3"/>
  </si>
  <si>
    <t>S</t>
    <phoneticPr fontId="3"/>
  </si>
  <si>
    <t>伊藤</t>
    <rPh sb="0" eb="2">
      <t>イトウ</t>
    </rPh>
    <phoneticPr fontId="3"/>
  </si>
  <si>
    <t>古舘</t>
    <rPh sb="0" eb="2">
      <t>フルタチ</t>
    </rPh>
    <phoneticPr fontId="3"/>
  </si>
  <si>
    <t>峯岸</t>
    <rPh sb="0" eb="2">
      <t>ミネギシ</t>
    </rPh>
    <phoneticPr fontId="3"/>
  </si>
  <si>
    <t>三野</t>
    <rPh sb="0" eb="2">
      <t>ミノ</t>
    </rPh>
    <phoneticPr fontId="3"/>
  </si>
  <si>
    <t>細谷</t>
    <rPh sb="0" eb="2">
      <t>ホソヤ</t>
    </rPh>
    <phoneticPr fontId="3"/>
  </si>
  <si>
    <t>中川</t>
    <rPh sb="0" eb="2">
      <t>ナカガワ</t>
    </rPh>
    <phoneticPr fontId="3"/>
  </si>
  <si>
    <t>鈴木</t>
    <rPh sb="0" eb="2">
      <t>スズキ</t>
    </rPh>
    <phoneticPr fontId="3"/>
  </si>
  <si>
    <t>馬場</t>
    <rPh sb="0" eb="2">
      <t>ババ</t>
    </rPh>
    <phoneticPr fontId="3"/>
  </si>
  <si>
    <t>岩本</t>
    <rPh sb="0" eb="2">
      <t>イワモト</t>
    </rPh>
    <phoneticPr fontId="3"/>
  </si>
  <si>
    <t>藤枝</t>
    <rPh sb="0" eb="2">
      <t>フジエダ</t>
    </rPh>
    <phoneticPr fontId="3"/>
  </si>
  <si>
    <t>徳永</t>
    <rPh sb="0" eb="2">
      <t>トクナガ</t>
    </rPh>
    <phoneticPr fontId="3"/>
  </si>
  <si>
    <t>小糸</t>
    <rPh sb="0" eb="2">
      <t>コイト</t>
    </rPh>
    <phoneticPr fontId="3"/>
  </si>
  <si>
    <t>藤森</t>
    <rPh sb="0" eb="2">
      <t>フジモリ</t>
    </rPh>
    <phoneticPr fontId="3"/>
  </si>
  <si>
    <t>金子</t>
    <rPh sb="0" eb="2">
      <t>カネコ</t>
    </rPh>
    <phoneticPr fontId="3"/>
  </si>
  <si>
    <t>猪熊</t>
    <rPh sb="0" eb="2">
      <t>イノクマ</t>
    </rPh>
    <phoneticPr fontId="3"/>
  </si>
  <si>
    <t>志方</t>
    <rPh sb="0" eb="2">
      <t>シカタ</t>
    </rPh>
    <phoneticPr fontId="3"/>
  </si>
  <si>
    <t>code</t>
    <phoneticPr fontId="17"/>
  </si>
  <si>
    <t>測定日</t>
    <phoneticPr fontId="17"/>
  </si>
  <si>
    <t>名前</t>
    <rPh sb="0" eb="2">
      <t>ナマエ</t>
    </rPh>
    <phoneticPr fontId="17"/>
  </si>
  <si>
    <t>学年</t>
    <rPh sb="0" eb="2">
      <t>ガクネn</t>
    </rPh>
    <phoneticPr fontId="17"/>
  </si>
  <si>
    <t>体重</t>
    <rPh sb="0" eb="2">
      <t>タイジュウ</t>
    </rPh>
    <phoneticPr fontId="20"/>
  </si>
  <si>
    <t>ergo</t>
    <phoneticPr fontId="20"/>
  </si>
  <si>
    <t>1stLAP</t>
    <phoneticPr fontId="17"/>
  </si>
  <si>
    <t>2ndLAP</t>
    <phoneticPr fontId="17"/>
  </si>
  <si>
    <t>3rdLAP</t>
    <phoneticPr fontId="17"/>
  </si>
  <si>
    <t>4thLAP</t>
    <phoneticPr fontId="17"/>
  </si>
  <si>
    <t>avgLAP</t>
    <phoneticPr fontId="17"/>
  </si>
  <si>
    <t>Total</t>
    <phoneticPr fontId="17"/>
  </si>
  <si>
    <t>R</t>
    <phoneticPr fontId="17"/>
  </si>
  <si>
    <t>Best判定用</t>
    <rPh sb="4" eb="7">
      <t>ハンテイヨウ</t>
    </rPh>
    <phoneticPr fontId="20"/>
  </si>
  <si>
    <t>Best　　　　　更新用</t>
    <rPh sb="9" eb="12">
      <t>コウシンヨウ</t>
    </rPh>
    <phoneticPr fontId="20"/>
  </si>
  <si>
    <t>Best</t>
    <phoneticPr fontId="20"/>
  </si>
  <si>
    <t>前回</t>
    <rPh sb="0" eb="2">
      <t>ゼンカイ</t>
    </rPh>
    <phoneticPr fontId="17"/>
  </si>
  <si>
    <t>前回(Dynamic)</t>
    <rPh sb="0" eb="2">
      <t>ゼンカイ</t>
    </rPh>
    <phoneticPr fontId="17"/>
  </si>
  <si>
    <t>体重換算</t>
    <rPh sb="0" eb="2">
      <t>タイジュウ</t>
    </rPh>
    <rPh sb="2" eb="4">
      <t>カンサン</t>
    </rPh>
    <phoneticPr fontId="17"/>
  </si>
  <si>
    <t>仮想体重(kg)</t>
    <rPh sb="0" eb="2">
      <t>カソウ</t>
    </rPh>
    <rPh sb="2" eb="4">
      <t>タイジュウ</t>
    </rPh>
    <phoneticPr fontId="17"/>
  </si>
  <si>
    <t>75kg換算Time</t>
    <rPh sb="4" eb="6">
      <t>カンザン</t>
    </rPh>
    <phoneticPr fontId="17"/>
  </si>
  <si>
    <t>目標</t>
    <rPh sb="0" eb="2">
      <t>モクヒョウ</t>
    </rPh>
    <phoneticPr fontId="20"/>
  </si>
  <si>
    <t>avgwatt</t>
    <phoneticPr fontId="20"/>
  </si>
  <si>
    <t>bestwatt</t>
    <phoneticPr fontId="20"/>
  </si>
  <si>
    <t>換算Rank</t>
    <rPh sb="0" eb="2">
      <t>カンザン</t>
    </rPh>
    <phoneticPr fontId="17"/>
  </si>
  <si>
    <t>side</t>
    <phoneticPr fontId="20"/>
  </si>
  <si>
    <t>Best(dynamic）</t>
    <phoneticPr fontId="20"/>
  </si>
  <si>
    <t>Best(固定）</t>
    <rPh sb="5" eb="7">
      <t>コテイ</t>
    </rPh>
    <phoneticPr fontId="20"/>
  </si>
  <si>
    <t>IDT</t>
    <phoneticPr fontId="20"/>
  </si>
  <si>
    <t>M</t>
    <phoneticPr fontId="20"/>
  </si>
  <si>
    <t>固定</t>
    <rPh sb="0" eb="2">
      <t>コテイ</t>
    </rPh>
    <phoneticPr fontId="20"/>
  </si>
  <si>
    <t>伊藤</t>
    <rPh sb="0" eb="2">
      <t>イトウ</t>
    </rPh>
    <phoneticPr fontId="20"/>
  </si>
  <si>
    <t>扇原</t>
    <rPh sb="0" eb="2">
      <t>オウギハラ</t>
    </rPh>
    <phoneticPr fontId="20"/>
  </si>
  <si>
    <t>中村遼太</t>
    <rPh sb="0" eb="4">
      <t>ナカムラリョウタ</t>
    </rPh>
    <phoneticPr fontId="20"/>
  </si>
  <si>
    <t>峯岸</t>
    <rPh sb="0" eb="2">
      <t>ミネギシ</t>
    </rPh>
    <phoneticPr fontId="20"/>
  </si>
  <si>
    <t>古舘</t>
    <rPh sb="0" eb="2">
      <t>フルタチ</t>
    </rPh>
    <phoneticPr fontId="20"/>
  </si>
  <si>
    <t>三野</t>
    <rPh sb="0" eb="2">
      <t>ミノ</t>
    </rPh>
    <phoneticPr fontId="20"/>
  </si>
  <si>
    <t>細谷</t>
    <rPh sb="0" eb="2">
      <t>ホソヤ</t>
    </rPh>
    <phoneticPr fontId="20"/>
  </si>
  <si>
    <t>岩本</t>
    <rPh sb="0" eb="2">
      <t>イワモト</t>
    </rPh>
    <phoneticPr fontId="20"/>
  </si>
  <si>
    <t>鈴木</t>
    <rPh sb="0" eb="2">
      <t>スズキ</t>
    </rPh>
    <phoneticPr fontId="20"/>
  </si>
  <si>
    <t>馬場</t>
    <rPh sb="0" eb="2">
      <t>ババ</t>
    </rPh>
    <phoneticPr fontId="20"/>
  </si>
  <si>
    <t>中川</t>
    <rPh sb="0" eb="2">
      <t>ナカガワ</t>
    </rPh>
    <phoneticPr fontId="20"/>
  </si>
  <si>
    <t>徳永</t>
    <rPh sb="0" eb="2">
      <t>トクナガ</t>
    </rPh>
    <phoneticPr fontId="20"/>
  </si>
  <si>
    <t>高尾</t>
    <rPh sb="0" eb="2">
      <t>タカオ</t>
    </rPh>
    <phoneticPr fontId="20"/>
  </si>
  <si>
    <t>猪熊</t>
    <rPh sb="0" eb="2">
      <t>イノクマ</t>
    </rPh>
    <phoneticPr fontId="20"/>
  </si>
  <si>
    <t>小糸</t>
    <rPh sb="0" eb="2">
      <t>コイト</t>
    </rPh>
    <phoneticPr fontId="20"/>
  </si>
  <si>
    <t>藤森</t>
    <rPh sb="0" eb="2">
      <t>フジモリ</t>
    </rPh>
    <phoneticPr fontId="20"/>
  </si>
  <si>
    <t>志方</t>
    <rPh sb="0" eb="2">
      <t>シカタ</t>
    </rPh>
    <phoneticPr fontId="20"/>
  </si>
  <si>
    <t>申</t>
    <rPh sb="0" eb="1">
      <t>シン</t>
    </rPh>
    <phoneticPr fontId="20"/>
  </si>
  <si>
    <t>市村</t>
    <rPh sb="0" eb="2">
      <t>イチムラ</t>
    </rPh>
    <phoneticPr fontId="20"/>
  </si>
  <si>
    <t>笠原愛美</t>
    <rPh sb="0" eb="2">
      <t>カサハラ</t>
    </rPh>
    <rPh sb="2" eb="4">
      <t>マナミ</t>
    </rPh>
    <phoneticPr fontId="20"/>
  </si>
  <si>
    <t>荻内</t>
    <rPh sb="0" eb="2">
      <t>オギウチ</t>
    </rPh>
    <phoneticPr fontId="20"/>
  </si>
  <si>
    <t>Distance</t>
    <phoneticPr fontId="3"/>
  </si>
  <si>
    <t>Ave</t>
    <phoneticPr fontId="3"/>
  </si>
  <si>
    <t>Rate</t>
    <phoneticPr fontId="3"/>
  </si>
  <si>
    <t>60sec</t>
  </si>
  <si>
    <t>60sec</t>
    <phoneticPr fontId="3"/>
  </si>
  <si>
    <t>高尾</t>
    <rPh sb="0" eb="2">
      <t>タカオ</t>
    </rPh>
    <phoneticPr fontId="3"/>
  </si>
  <si>
    <t>申</t>
    <rPh sb="0" eb="1">
      <t>シン</t>
    </rPh>
    <phoneticPr fontId="3"/>
  </si>
  <si>
    <t>市村</t>
    <rPh sb="0" eb="2">
      <t>イチムラ</t>
    </rPh>
    <phoneticPr fontId="3"/>
  </si>
  <si>
    <t>石川</t>
    <rPh sb="0" eb="2">
      <t>イシカワ</t>
    </rPh>
    <phoneticPr fontId="3"/>
  </si>
  <si>
    <t>笠原愛美</t>
    <rPh sb="0" eb="4">
      <t>カサハラアイミ</t>
    </rPh>
    <phoneticPr fontId="3"/>
  </si>
  <si>
    <t>荻内</t>
    <rPh sb="0" eb="2">
      <t>オギウチ</t>
    </rPh>
    <phoneticPr fontId="3"/>
  </si>
  <si>
    <t>20sec</t>
  </si>
  <si>
    <t>20sec</t>
    <phoneticPr fontId="3"/>
  </si>
  <si>
    <t>1st 15min</t>
    <phoneticPr fontId="3"/>
  </si>
  <si>
    <t>2nd 15min</t>
    <phoneticPr fontId="3"/>
  </si>
  <si>
    <t>3rd 15min</t>
    <phoneticPr fontId="3"/>
  </si>
  <si>
    <t>4th 15min</t>
    <phoneticPr fontId="3"/>
  </si>
  <si>
    <t xml:space="preserve">Total ave </t>
    <phoneticPr fontId="3"/>
  </si>
  <si>
    <t>60min</t>
  </si>
  <si>
    <t>岸本</t>
    <rPh sb="0" eb="2">
      <t>キシモト</t>
    </rPh>
    <phoneticPr fontId="3"/>
  </si>
  <si>
    <t>60min</t>
    <phoneticPr fontId="3"/>
  </si>
  <si>
    <t>学年</t>
    <phoneticPr fontId="10"/>
  </si>
  <si>
    <t>Best(dynamic)</t>
    <phoneticPr fontId="20"/>
  </si>
  <si>
    <t>岸本</t>
    <rPh sb="0" eb="2">
      <t>キシモト</t>
    </rPh>
    <phoneticPr fontId="10"/>
  </si>
  <si>
    <t>伊藤</t>
    <rPh sb="0" eb="2">
      <t>イトウ</t>
    </rPh>
    <phoneticPr fontId="10"/>
  </si>
  <si>
    <t>S</t>
    <phoneticPr fontId="20"/>
  </si>
  <si>
    <t>中村遼太</t>
    <rPh sb="0" eb="1">
      <t>ナカムラ</t>
    </rPh>
    <rPh sb="2" eb="4">
      <t xml:space="preserve">リョウタ </t>
    </rPh>
    <phoneticPr fontId="10"/>
  </si>
  <si>
    <t>峯岸</t>
    <rPh sb="0" eb="2">
      <t>ミネギセィ</t>
    </rPh>
    <phoneticPr fontId="20"/>
  </si>
  <si>
    <t>城座</t>
    <rPh sb="0" eb="2">
      <t xml:space="preserve">シロザ </t>
    </rPh>
    <phoneticPr fontId="10"/>
  </si>
  <si>
    <t>馬場</t>
    <rPh sb="0" eb="2">
      <t xml:space="preserve">ババ </t>
    </rPh>
    <phoneticPr fontId="20"/>
  </si>
  <si>
    <t>中村大河</t>
    <rPh sb="0" eb="2">
      <t>ナカムラ</t>
    </rPh>
    <rPh sb="2" eb="4">
      <t xml:space="preserve">タイガ </t>
    </rPh>
    <phoneticPr fontId="20"/>
  </si>
  <si>
    <t>浅見</t>
    <rPh sb="0" eb="2">
      <t>アサ</t>
    </rPh>
    <phoneticPr fontId="20"/>
  </si>
  <si>
    <t>B</t>
    <phoneticPr fontId="20"/>
  </si>
  <si>
    <t>木村</t>
    <rPh sb="0" eb="2">
      <t>キムラ</t>
    </rPh>
    <phoneticPr fontId="20"/>
  </si>
  <si>
    <t>金子</t>
    <rPh sb="0" eb="2">
      <t>カネコ</t>
    </rPh>
    <phoneticPr fontId="20"/>
  </si>
  <si>
    <t>猪熊</t>
    <rPh sb="0" eb="2">
      <t>イノクマ</t>
    </rPh>
    <phoneticPr fontId="10"/>
  </si>
  <si>
    <t>渡邊</t>
    <rPh sb="0" eb="2">
      <t>ワタナベ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</si>
  <si>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</si>
  <si>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白石</t>
    <rPh sb="0" eb="2">
      <t>シライシ</t>
    </rPh>
    <phoneticPr fontId="20"/>
  </si>
  <si>
    <t>平田</t>
    <rPh sb="0" eb="2">
      <t>ヒラタ</t>
    </rPh>
    <phoneticPr fontId="20"/>
  </si>
  <si>
    <t>三村</t>
    <rPh sb="0" eb="2">
      <t>ミムラ</t>
    </rPh>
    <phoneticPr fontId="20"/>
  </si>
  <si>
    <t>谷水</t>
    <rPh sb="0" eb="1">
      <t>タニ</t>
    </rPh>
    <rPh sb="1" eb="2">
      <t>ミズ</t>
    </rPh>
    <phoneticPr fontId="20"/>
  </si>
  <si>
    <t>飯牟礼</t>
    <rPh sb="0" eb="3">
      <t>イイムレ</t>
    </rPh>
    <phoneticPr fontId="20"/>
  </si>
  <si>
    <t>茶圓</t>
    <rPh sb="0" eb="1">
      <t>チャ</t>
    </rPh>
    <rPh sb="1" eb="2">
      <t>マル</t>
    </rPh>
    <phoneticPr fontId="20"/>
  </si>
  <si>
    <t>國本</t>
    <rPh sb="0" eb="2">
      <t>クニモト</t>
    </rPh>
    <phoneticPr fontId="20"/>
  </si>
  <si>
    <t>W</t>
    <phoneticPr fontId="20"/>
  </si>
  <si>
    <t>笠原愛美</t>
    <rPh sb="0" eb="4">
      <t>カサハラマナミ</t>
    </rPh>
    <phoneticPr fontId="20"/>
  </si>
  <si>
    <t>石川</t>
    <rPh sb="0" eb="2">
      <t>イシカワ</t>
    </rPh>
    <phoneticPr fontId="10"/>
  </si>
  <si>
    <t>佐藤</t>
    <rPh sb="0" eb="2">
      <t>サトウ</t>
    </rPh>
    <phoneticPr fontId="20"/>
  </si>
  <si>
    <t>岩井</t>
    <rPh sb="0" eb="2">
      <t>イワイ</t>
    </rPh>
    <phoneticPr fontId="20"/>
  </si>
  <si>
    <t>武者</t>
    <rPh sb="0" eb="2">
      <t>ムシャ</t>
    </rPh>
    <phoneticPr fontId="20"/>
  </si>
  <si>
    <t>神代彩</t>
    <rPh sb="0" eb="2">
      <t>コウジロ</t>
    </rPh>
    <rPh sb="2" eb="3">
      <t>アヤ</t>
    </rPh>
    <phoneticPr fontId="20"/>
  </si>
  <si>
    <t>阿部優貴</t>
    <rPh sb="0" eb="2">
      <t>アベ</t>
    </rPh>
    <rPh sb="2" eb="3">
      <t>ユウ</t>
    </rPh>
    <rPh sb="3" eb="4">
      <t>タカ</t>
    </rPh>
    <phoneticPr fontId="20"/>
  </si>
  <si>
    <t>阿部憲太</t>
    <rPh sb="0" eb="2">
      <t>アベ</t>
    </rPh>
    <rPh sb="2" eb="3">
      <t>ケン</t>
    </rPh>
    <rPh sb="3" eb="4">
      <t>タ</t>
    </rPh>
    <phoneticPr fontId="20"/>
  </si>
  <si>
    <t>阿部優貴</t>
    <rPh sb="0" eb="2">
      <t>アベ</t>
    </rPh>
    <rPh sb="2" eb="4">
      <t>ユウキ</t>
    </rPh>
    <phoneticPr fontId="20"/>
  </si>
  <si>
    <t>20min</t>
    <phoneticPr fontId="3"/>
  </si>
  <si>
    <t>阿部憲太</t>
    <rPh sb="0" eb="2">
      <t>アベ</t>
    </rPh>
    <rPh sb="2" eb="4">
      <t>ケンタ</t>
    </rPh>
    <phoneticPr fontId="3"/>
  </si>
  <si>
    <t>國本</t>
    <rPh sb="0" eb="2">
      <t>クニモト</t>
    </rPh>
    <phoneticPr fontId="3"/>
  </si>
  <si>
    <t>浅見</t>
    <rPh sb="0" eb="2">
      <t>アサミ</t>
    </rPh>
    <phoneticPr fontId="3"/>
  </si>
  <si>
    <t>1st  5min</t>
    <phoneticPr fontId="4"/>
  </si>
  <si>
    <t>2nd 5min</t>
    <phoneticPr fontId="3"/>
  </si>
  <si>
    <t>3rd 5min</t>
    <phoneticPr fontId="3"/>
  </si>
  <si>
    <t>4th 5min</t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</si>
  <si>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</si>
  <si>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</si>
  <si>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備考</t>
    <rPh sb="0" eb="2">
      <t>ビコウ</t>
    </rPh>
    <phoneticPr fontId="20"/>
  </si>
  <si>
    <t>白石</t>
    <rPh sb="0" eb="2">
      <t>シライシ</t>
    </rPh>
    <phoneticPr fontId="3"/>
  </si>
  <si>
    <t>木村</t>
    <rPh sb="0" eb="2">
      <t>キムラ</t>
    </rPh>
    <phoneticPr fontId="3"/>
  </si>
  <si>
    <t>高橋</t>
    <rPh sb="0" eb="2">
      <t>タカハシ</t>
    </rPh>
    <phoneticPr fontId="3"/>
  </si>
  <si>
    <t>阿部憲太</t>
    <rPh sb="0" eb="2">
      <t>アベ</t>
    </rPh>
    <rPh sb="2" eb="3">
      <t>ケンポウ</t>
    </rPh>
    <rPh sb="3" eb="4">
      <t>フトイ</t>
    </rPh>
    <phoneticPr fontId="3"/>
  </si>
  <si>
    <t>髙橋</t>
    <rPh sb="0" eb="2">
      <t>タカハセィ</t>
    </rPh>
    <phoneticPr fontId="3"/>
  </si>
  <si>
    <t>國本</t>
    <rPh sb="0" eb="2">
      <t>クニ</t>
    </rPh>
    <phoneticPr fontId="3"/>
  </si>
  <si>
    <t>城座</t>
    <rPh sb="0" eb="2">
      <t xml:space="preserve">シロザ </t>
    </rPh>
    <phoneticPr fontId="3"/>
  </si>
  <si>
    <t>阿部優貴</t>
    <rPh sb="0" eb="1">
      <t>アベ</t>
    </rPh>
    <rPh sb="2" eb="3">
      <t>ヤサシイ</t>
    </rPh>
    <rPh sb="3" eb="4">
      <t>タット</t>
    </rPh>
    <phoneticPr fontId="3"/>
  </si>
  <si>
    <t>峯岸</t>
    <rPh sb="0" eb="2">
      <t>ミネギセィ</t>
    </rPh>
    <phoneticPr fontId="3"/>
  </si>
  <si>
    <t>茶圓</t>
    <rPh sb="0" eb="1">
      <t>チャエn</t>
    </rPh>
    <phoneticPr fontId="3"/>
  </si>
  <si>
    <t>中村航貴</t>
    <rPh sb="0" eb="2">
      <t>ナカ</t>
    </rPh>
    <rPh sb="2" eb="3">
      <t>コウ</t>
    </rPh>
    <rPh sb="3" eb="4">
      <t>タットブ</t>
    </rPh>
    <phoneticPr fontId="3"/>
  </si>
  <si>
    <t>武者</t>
    <rPh sb="0" eb="2">
      <t>ムセィア</t>
    </rPh>
    <phoneticPr fontId="3"/>
  </si>
  <si>
    <t>申</t>
    <rPh sb="0" eb="1">
      <t xml:space="preserve">シン </t>
    </rPh>
    <phoneticPr fontId="3"/>
  </si>
  <si>
    <t>中川</t>
    <rPh sb="0" eb="2">
      <t>ナカ</t>
    </rPh>
    <phoneticPr fontId="3"/>
  </si>
  <si>
    <t>城座</t>
    <rPh sb="0" eb="2">
      <t>シロザ</t>
    </rPh>
    <phoneticPr fontId="3"/>
  </si>
  <si>
    <t>古舘</t>
    <rPh sb="0" eb="1">
      <t>フルイ</t>
    </rPh>
    <phoneticPr fontId="3"/>
  </si>
  <si>
    <t>渡邊</t>
    <rPh sb="0" eb="2">
      <t>ワタナベ</t>
    </rPh>
    <phoneticPr fontId="3"/>
  </si>
  <si>
    <t>三野</t>
    <rPh sb="0" eb="2">
      <t xml:space="preserve">ミノ </t>
    </rPh>
    <phoneticPr fontId="3"/>
  </si>
  <si>
    <t>國廣</t>
    <rPh sb="0" eb="2">
      <t>クニヒロ</t>
    </rPh>
    <phoneticPr fontId="3"/>
  </si>
  <si>
    <t>荻内</t>
    <rPh sb="0" eb="1">
      <t xml:space="preserve">オギウチ </t>
    </rPh>
    <rPh sb="1" eb="2">
      <t xml:space="preserve">ウチ </t>
    </rPh>
    <phoneticPr fontId="3"/>
  </si>
  <si>
    <t>平田</t>
    <rPh sb="0" eb="2">
      <t>ヒラタ</t>
    </rPh>
    <phoneticPr fontId="3"/>
  </si>
  <si>
    <t>谷水</t>
    <rPh sb="0" eb="2">
      <t>タニミズ</t>
    </rPh>
    <phoneticPr fontId="3"/>
  </si>
  <si>
    <t>三村</t>
    <rPh sb="0" eb="2">
      <t>ミムラ</t>
    </rPh>
    <phoneticPr fontId="3"/>
  </si>
  <si>
    <t>馬場</t>
    <rPh sb="0" eb="2">
      <t xml:space="preserve">ババ </t>
    </rPh>
    <phoneticPr fontId="3"/>
  </si>
  <si>
    <t>笠原愛美</t>
    <rPh sb="0" eb="4">
      <t>カサハラ</t>
    </rPh>
    <phoneticPr fontId="3"/>
  </si>
  <si>
    <t>茶圓</t>
    <rPh sb="0" eb="1">
      <t>チャエn</t>
    </rPh>
    <rPh sb="1" eb="2">
      <t>￥</t>
    </rPh>
    <phoneticPr fontId="3"/>
  </si>
  <si>
    <t>武者</t>
    <rPh sb="0" eb="2">
      <t>ムセィア</t>
    </rPh>
    <phoneticPr fontId="20"/>
  </si>
  <si>
    <t>白石</t>
    <rPh sb="0" eb="2">
      <t>シライセィ</t>
    </rPh>
    <phoneticPr fontId="20"/>
  </si>
  <si>
    <t>00</t>
    <phoneticPr fontId="20"/>
  </si>
  <si>
    <t>阿部憲太</t>
    <rPh sb="0" eb="1">
      <t>アベ</t>
    </rPh>
    <rPh sb="2" eb="3">
      <t>ケンポウ</t>
    </rPh>
    <rPh sb="3" eb="4">
      <t>フトイ</t>
    </rPh>
    <phoneticPr fontId="20"/>
  </si>
  <si>
    <t>谷水</t>
    <rPh sb="0" eb="2">
      <t>タニミズ</t>
    </rPh>
    <phoneticPr fontId="20"/>
  </si>
  <si>
    <t>城座</t>
    <rPh sb="0" eb="2">
      <t>シロザ</t>
    </rPh>
    <phoneticPr fontId="20"/>
  </si>
  <si>
    <t>茶圓</t>
    <rPh sb="0" eb="1">
      <t>チャエn</t>
    </rPh>
    <rPh sb="1" eb="2">
      <t xml:space="preserve">エン </t>
    </rPh>
    <phoneticPr fontId="20"/>
  </si>
  <si>
    <t>途中離脱</t>
    <rPh sb="0" eb="4">
      <t>トチュウ</t>
    </rPh>
    <phoneticPr fontId="20"/>
  </si>
  <si>
    <t>怪我のため後日測定</t>
    <rPh sb="0" eb="2">
      <t>ケガ</t>
    </rPh>
    <rPh sb="5" eb="7">
      <t>ゴジツ</t>
    </rPh>
    <rPh sb="7" eb="9">
      <t>ソクテイ</t>
    </rPh>
    <phoneticPr fontId="3"/>
  </si>
  <si>
    <t>途中嘔吐のため後日測定</t>
    <rPh sb="0" eb="4">
      <t>トチュウオウト</t>
    </rPh>
    <rPh sb="7" eb="9">
      <t>ゴジツ</t>
    </rPh>
    <rPh sb="9" eb="11">
      <t>ソクテイ</t>
    </rPh>
    <phoneticPr fontId="3"/>
  </si>
  <si>
    <t>助走あり</t>
    <rPh sb="0" eb="2">
      <t>ジョソウ</t>
    </rPh>
    <phoneticPr fontId="3"/>
  </si>
  <si>
    <t>S</t>
    <phoneticPr fontId="3"/>
  </si>
  <si>
    <t>怪我のため後日測定</t>
    <rPh sb="0" eb="2">
      <t>ケガ</t>
    </rPh>
    <rPh sb="5" eb="9">
      <t>ゴジツソクテイ</t>
    </rPh>
    <phoneticPr fontId="20"/>
  </si>
  <si>
    <t>金子</t>
    <rPh sb="0" eb="2">
      <t>カネコ</t>
    </rPh>
    <phoneticPr fontId="20"/>
  </si>
  <si>
    <t>岸本</t>
    <rPh sb="0" eb="2">
      <t>キシモト</t>
    </rPh>
    <phoneticPr fontId="20"/>
  </si>
  <si>
    <t>00</t>
    <phoneticPr fontId="20"/>
  </si>
  <si>
    <t>09</t>
    <phoneticPr fontId="20"/>
  </si>
  <si>
    <t>07</t>
    <phoneticPr fontId="20"/>
  </si>
  <si>
    <t>三村</t>
    <rPh sb="0" eb="2">
      <t>ミムラ</t>
    </rPh>
    <phoneticPr fontId="20"/>
  </si>
  <si>
    <t>飯牟礼</t>
    <rPh sb="0" eb="3">
      <t>イイムレ</t>
    </rPh>
    <phoneticPr fontId="20"/>
  </si>
  <si>
    <t>中村大河</t>
    <rPh sb="0" eb="2">
      <t>ナカムラ</t>
    </rPh>
    <rPh sb="2" eb="4">
      <t>タイガ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</si>
  <si>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</si>
  <si>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Dynamic</t>
    <phoneticPr fontId="20"/>
  </si>
  <si>
    <t>01</t>
    <phoneticPr fontId="20"/>
  </si>
  <si>
    <t>02</t>
    <phoneticPr fontId="20"/>
  </si>
  <si>
    <t>00</t>
    <phoneticPr fontId="20"/>
  </si>
  <si>
    <t>休部のためなし</t>
    <rPh sb="0" eb="2">
      <t>キュウ</t>
    </rPh>
    <phoneticPr fontId="20"/>
  </si>
  <si>
    <t>國本</t>
    <rPh sb="0" eb="2">
      <t>クニ</t>
    </rPh>
    <phoneticPr fontId="20"/>
  </si>
  <si>
    <t>阿部優貴</t>
    <rPh sb="0" eb="2">
      <t>アベ</t>
    </rPh>
    <rPh sb="2" eb="4">
      <t>ユウキ</t>
    </rPh>
    <phoneticPr fontId="3"/>
  </si>
  <si>
    <t>Dynamic</t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</si>
  <si>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</si>
  <si>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</si>
  <si>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白石</t>
    <rPh sb="0" eb="2">
      <t>シライシ</t>
    </rPh>
    <phoneticPr fontId="3"/>
  </si>
  <si>
    <t>中村大河</t>
    <rPh sb="0" eb="2">
      <t>ナカムラ</t>
    </rPh>
    <rPh sb="2" eb="4">
      <t>タイガ</t>
    </rPh>
    <phoneticPr fontId="3"/>
  </si>
  <si>
    <t>浅見</t>
    <rPh sb="0" eb="2">
      <t>アサミ</t>
    </rPh>
    <phoneticPr fontId="3"/>
  </si>
  <si>
    <t>岩井</t>
    <rPh sb="0" eb="2">
      <t>イワイ</t>
    </rPh>
    <phoneticPr fontId="3"/>
  </si>
  <si>
    <t>中村航貴</t>
    <rPh sb="0" eb="2">
      <t>ナカムラ</t>
    </rPh>
    <rPh sb="2" eb="3">
      <t>コウカイ</t>
    </rPh>
    <rPh sb="3" eb="4">
      <t>タットブ</t>
    </rPh>
    <phoneticPr fontId="3"/>
  </si>
  <si>
    <t>國廣</t>
    <rPh sb="0" eb="1">
      <t>クニ</t>
    </rPh>
    <rPh sb="1" eb="2">
      <t>ヒロ</t>
    </rPh>
    <phoneticPr fontId="3"/>
  </si>
  <si>
    <t>茶圓</t>
    <rPh sb="0" eb="2">
      <t>チャエン</t>
    </rPh>
    <phoneticPr fontId="3"/>
  </si>
  <si>
    <t>白石</t>
    <rPh sb="0" eb="2">
      <t>シロイシ</t>
    </rPh>
    <phoneticPr fontId="3"/>
  </si>
  <si>
    <t>三村</t>
    <rPh sb="0" eb="2">
      <t>ミムラ</t>
    </rPh>
    <phoneticPr fontId="3"/>
  </si>
  <si>
    <t>飯牟礼</t>
    <rPh sb="0" eb="3">
      <t>イイムレ</t>
    </rPh>
    <phoneticPr fontId="3"/>
  </si>
  <si>
    <t>小糸</t>
    <rPh sb="0" eb="2">
      <t>コイト</t>
    </rPh>
    <phoneticPr fontId="3"/>
  </si>
  <si>
    <t>木村</t>
    <rPh sb="0" eb="2">
      <t>キムラ</t>
    </rPh>
    <phoneticPr fontId="3"/>
  </si>
  <si>
    <t>中村航貴</t>
    <rPh sb="0" eb="2">
      <t>ナカムラ</t>
    </rPh>
    <rPh sb="2" eb="3">
      <t>コウ</t>
    </rPh>
    <rPh sb="3" eb="4">
      <t>キ</t>
    </rPh>
    <phoneticPr fontId="3"/>
  </si>
  <si>
    <t>國本</t>
    <rPh sb="0" eb="2">
      <t>クニモト</t>
    </rPh>
    <phoneticPr fontId="3"/>
  </si>
  <si>
    <t>阿部優貴</t>
    <rPh sb="0" eb="2">
      <t>アベ</t>
    </rPh>
    <rPh sb="2" eb="3">
      <t>ユウ</t>
    </rPh>
    <rPh sb="3" eb="4">
      <t>タカシ</t>
    </rPh>
    <phoneticPr fontId="3"/>
  </si>
  <si>
    <t>國廣</t>
    <rPh sb="0" eb="1">
      <t>クニ</t>
    </rPh>
    <rPh sb="1" eb="2">
      <t>ヒロ</t>
    </rPh>
    <phoneticPr fontId="20"/>
  </si>
  <si>
    <t>笠原愛美</t>
    <rPh sb="0" eb="2">
      <t>カサハラ</t>
    </rPh>
    <rPh sb="2" eb="4">
      <t>マナミ</t>
    </rPh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</si>
  <si>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</si>
  <si>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</si>
  <si>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</si>
  <si>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浅見</t>
    <rPh sb="0" eb="2">
      <t>アサミ</t>
    </rPh>
    <phoneticPr fontId="3"/>
  </si>
  <si>
    <t>城座</t>
    <rPh sb="0" eb="2">
      <t>シロザ</t>
    </rPh>
    <phoneticPr fontId="3"/>
  </si>
  <si>
    <t>平田</t>
    <rPh sb="0" eb="2">
      <t>ヒラタ</t>
    </rPh>
    <phoneticPr fontId="3"/>
  </si>
  <si>
    <t>中村大河</t>
    <rPh sb="0" eb="2">
      <t>ナカムラ</t>
    </rPh>
    <rPh sb="2" eb="4">
      <t xml:space="preserve">タイガ </t>
    </rPh>
    <phoneticPr fontId="3"/>
  </si>
  <si>
    <t>國廣</t>
    <rPh sb="0" eb="2">
      <t>クニヒロ</t>
    </rPh>
    <phoneticPr fontId="20"/>
  </si>
  <si>
    <t>怪我のため記録なし</t>
    <rPh sb="0" eb="2">
      <t>ケガ</t>
    </rPh>
    <rPh sb="5" eb="7">
      <t>キロク</t>
    </rPh>
    <phoneticPr fontId="3"/>
  </si>
  <si>
    <t>怪我のため後日測定</t>
    <rPh sb="0" eb="2">
      <t>ケガ</t>
    </rPh>
    <rPh sb="5" eb="9">
      <t>ゴジツソクテイ</t>
    </rPh>
    <phoneticPr fontId="3"/>
  </si>
  <si>
    <t>飯牟礼</t>
    <rPh sb="0" eb="1">
      <t>イイ</t>
    </rPh>
    <rPh sb="1" eb="2">
      <t>ム</t>
    </rPh>
    <rPh sb="2" eb="3">
      <t xml:space="preserve">レイ </t>
    </rPh>
    <phoneticPr fontId="3"/>
  </si>
  <si>
    <t>石川</t>
    <rPh sb="0" eb="2">
      <t>イシカワ</t>
    </rPh>
    <phoneticPr fontId="3"/>
  </si>
  <si>
    <t>20min</t>
    <phoneticPr fontId="3"/>
  </si>
  <si>
    <t>石川</t>
    <rPh sb="0" eb="2">
      <t>イシカワ</t>
    </rPh>
    <phoneticPr fontId="20"/>
  </si>
  <si>
    <t>飯牟礼</t>
    <rPh sb="0" eb="1">
      <t>イイ</t>
    </rPh>
    <rPh sb="1" eb="2">
      <t xml:space="preserve">ム </t>
    </rPh>
    <rPh sb="2" eb="3">
      <t xml:space="preserve">レイ </t>
    </rPh>
    <phoneticPr fontId="3"/>
  </si>
  <si>
    <t>茶圓</t>
    <rPh sb="0" eb="1">
      <t>チャ</t>
    </rPh>
    <rPh sb="1" eb="2">
      <t>エン</t>
    </rPh>
    <phoneticPr fontId="3"/>
  </si>
  <si>
    <t>扇原</t>
    <rPh sb="0" eb="2">
      <t>オギハラ</t>
    </rPh>
    <phoneticPr fontId="3"/>
  </si>
  <si>
    <t>中村大河</t>
    <rPh sb="0" eb="4">
      <t>ナカムラ　タイガ</t>
    </rPh>
    <phoneticPr fontId="3"/>
  </si>
  <si>
    <t>扇原</t>
    <rPh sb="0" eb="2">
      <t>オギハラ</t>
    </rPh>
    <phoneticPr fontId="20"/>
  </si>
  <si>
    <t>阿部憲太</t>
    <rPh sb="0" eb="1">
      <t>アベ</t>
    </rPh>
    <rPh sb="2" eb="4">
      <t>ケンタ</t>
    </rPh>
    <phoneticPr fontId="3"/>
  </si>
  <si>
    <t>1:26.7</t>
  </si>
  <si>
    <t>1:24.7</t>
  </si>
  <si>
    <t>1:28.2</t>
  </si>
  <si>
    <t>1:44.5</t>
  </si>
  <si>
    <t>1:24.5</t>
  </si>
  <si>
    <t>1:30.0</t>
  </si>
  <si>
    <t>1:43.0</t>
  </si>
  <si>
    <t>1:27.7</t>
  </si>
  <si>
    <t>1:45.2</t>
  </si>
  <si>
    <t>1:45.6</t>
  </si>
  <si>
    <t>1:26.4</t>
  </si>
  <si>
    <t>1:30.6</t>
  </si>
  <si>
    <t>1:34.3</t>
  </si>
  <si>
    <t>1:29.0</t>
  </si>
  <si>
    <t>1.28.7</t>
  </si>
  <si>
    <t>1:34.6</t>
  </si>
  <si>
    <t>1:26.9</t>
  </si>
  <si>
    <t>1:25.9</t>
  </si>
  <si>
    <t>1:41.0</t>
  </si>
  <si>
    <t>1:27.2</t>
  </si>
  <si>
    <t>1:29.9</t>
  </si>
  <si>
    <t>1:29.5</t>
  </si>
  <si>
    <t>1:27.9</t>
  </si>
  <si>
    <t>1:28.7</t>
  </si>
  <si>
    <t>1:21.9</t>
  </si>
  <si>
    <t>1:31.5</t>
  </si>
  <si>
    <t>1:20.8</t>
  </si>
  <si>
    <t>1:23.5</t>
  </si>
  <si>
    <t>1:25.2</t>
  </si>
  <si>
    <t>1:31.4</t>
  </si>
  <si>
    <t>1:59.5</t>
  </si>
  <si>
    <t>1:30.3</t>
  </si>
  <si>
    <t>1:26.2</t>
  </si>
  <si>
    <t>1:24.0</t>
  </si>
  <si>
    <t>1:40.0</t>
  </si>
  <si>
    <t>1:20.0</t>
  </si>
  <si>
    <t>1:25.4</t>
  </si>
  <si>
    <t>1:32.5</t>
  </si>
  <si>
    <t>1:22.6</t>
  </si>
  <si>
    <t>1:20.6</t>
  </si>
  <si>
    <t>1:39.0</t>
  </si>
  <si>
    <t>1:23.3</t>
  </si>
  <si>
    <t>1:29.2</t>
  </si>
  <si>
    <t>1:16.3</t>
  </si>
  <si>
    <t>1:21.3</t>
  </si>
  <si>
    <t>1:18.1</t>
  </si>
  <si>
    <t>1:18.7</t>
  </si>
  <si>
    <t>1:57.6</t>
  </si>
  <si>
    <t>1:24.2</t>
  </si>
  <si>
    <t>1:42.8</t>
  </si>
  <si>
    <t>1:42.1</t>
  </si>
  <si>
    <t>1:46.2</t>
  </si>
  <si>
    <t>1:43.1</t>
  </si>
  <si>
    <t>1:58.1</t>
  </si>
  <si>
    <t>1:40.4</t>
  </si>
  <si>
    <t>1:47.0</t>
  </si>
  <si>
    <t>1:58.7</t>
  </si>
  <si>
    <t>1:43.2</t>
  </si>
  <si>
    <t>2:01.9</t>
  </si>
  <si>
    <t>1:37.4</t>
  </si>
  <si>
    <t>2:00.9</t>
  </si>
  <si>
    <t>1:43.5</t>
  </si>
  <si>
    <t>1:45.9</t>
  </si>
  <si>
    <t>1:50.4</t>
  </si>
  <si>
    <t>1:45.5</t>
  </si>
  <si>
    <t>1:40.2</t>
  </si>
  <si>
    <t>1:41.1</t>
  </si>
  <si>
    <t>1:55.9</t>
  </si>
  <si>
    <t>1:44.4</t>
  </si>
  <si>
    <t>1:46.3</t>
  </si>
  <si>
    <t>1:45.0</t>
  </si>
  <si>
    <t>1:44.6</t>
  </si>
  <si>
    <t>1:47.7</t>
  </si>
  <si>
    <t>1:39.5</t>
  </si>
  <si>
    <t>1:48.0</t>
  </si>
  <si>
    <t>1:43.8</t>
  </si>
  <si>
    <t>1:38.2</t>
  </si>
  <si>
    <t>1:42.0</t>
  </si>
  <si>
    <t>1:42.7</t>
  </si>
  <si>
    <t>1:41.2</t>
  </si>
  <si>
    <t>1:42.5</t>
  </si>
  <si>
    <t>1:39.6</t>
  </si>
  <si>
    <t>2:09.1</t>
  </si>
  <si>
    <t>1:48.3</t>
  </si>
  <si>
    <t>1:51.0</t>
  </si>
  <si>
    <t>1:53.5</t>
  </si>
  <si>
    <t>1:50.9</t>
  </si>
  <si>
    <t>2:03.6</t>
  </si>
  <si>
    <t>1:55.6</t>
  </si>
  <si>
    <t>2:02.9</t>
  </si>
  <si>
    <t>1:50.2</t>
  </si>
  <si>
    <t>2:10.2</t>
  </si>
  <si>
    <t>1:44.3</t>
  </si>
  <si>
    <t>2:09.6</t>
  </si>
  <si>
    <t>1:50.3</t>
  </si>
  <si>
    <t>1:53.0</t>
  </si>
  <si>
    <t>1:56.9</t>
  </si>
  <si>
    <t>1:52.9</t>
  </si>
  <si>
    <t>1:52.5</t>
  </si>
  <si>
    <t>1:49.0</t>
  </si>
  <si>
    <t>1:51.6</t>
  </si>
  <si>
    <t>1:53.1</t>
  </si>
  <si>
    <t>1:52.0</t>
  </si>
  <si>
    <t>1:52.4</t>
  </si>
  <si>
    <t>1:48.6</t>
  </si>
  <si>
    <t>1:51.4</t>
  </si>
  <si>
    <t>1:45.7</t>
  </si>
  <si>
    <t>1:49.8</t>
  </si>
  <si>
    <t>1:50.5</t>
  </si>
  <si>
    <t>1:48.2</t>
  </si>
  <si>
    <t>1:50.7</t>
  </si>
  <si>
    <t>1:48.4</t>
  </si>
  <si>
    <t>1:53.7</t>
  </si>
  <si>
    <t>2:13.0</t>
  </si>
  <si>
    <t>1:56.1</t>
  </si>
  <si>
    <t>1:56.3</t>
  </si>
  <si>
    <t>1:56.5</t>
  </si>
  <si>
    <t>1:58.5</t>
  </si>
  <si>
    <t>2:15.9</t>
  </si>
  <si>
    <t>1:56.8</t>
  </si>
  <si>
    <t>2:03.1</t>
  </si>
  <si>
    <t>2:11.1</t>
  </si>
  <si>
    <t>1:57.2</t>
  </si>
  <si>
    <t>2:24.7</t>
  </si>
  <si>
    <t>1:49.6</t>
  </si>
  <si>
    <t>2:16.5</t>
  </si>
  <si>
    <t>2:01.2</t>
  </si>
  <si>
    <t>2:05.9</t>
  </si>
  <si>
    <t>1:58.3</t>
  </si>
  <si>
    <t>1:59.6</t>
  </si>
  <si>
    <t>2:02.0</t>
  </si>
  <si>
    <t>1:54.1</t>
  </si>
  <si>
    <t>1:56.4</t>
  </si>
  <si>
    <t>2:08.1</t>
  </si>
  <si>
    <t>1:57.1</t>
  </si>
  <si>
    <t>1:58.2</t>
  </si>
  <si>
    <t>1:58.6</t>
  </si>
  <si>
    <t>2:00.6</t>
  </si>
  <si>
    <t>2:02.5</t>
  </si>
  <si>
    <t>1:53.9</t>
  </si>
  <si>
    <t>2:03.2</t>
  </si>
  <si>
    <t>1:57.4</t>
  </si>
  <si>
    <t>1:59.7</t>
  </si>
  <si>
    <t>1:56.2</t>
  </si>
  <si>
    <t>1:57.7</t>
  </si>
  <si>
    <t>2:05.7</t>
  </si>
  <si>
    <t>2:22.5</t>
  </si>
  <si>
    <t>2:05.6</t>
  </si>
  <si>
    <t>Men's average</t>
  </si>
  <si>
    <t>Men's average</t>
    <phoneticPr fontId="3"/>
  </si>
  <si>
    <t>藤枝</t>
    <rPh sb="0" eb="2">
      <t>フジエダ</t>
    </rPh>
    <phoneticPr fontId="20"/>
  </si>
  <si>
    <t>髙橋</t>
  </si>
  <si>
    <t>1:24.7</t>
    <phoneticPr fontId="3"/>
  </si>
  <si>
    <t>Women's average</t>
  </si>
  <si>
    <t>Women's average</t>
    <phoneticPr fontId="3"/>
  </si>
  <si>
    <t>1:45.0</t>
    <phoneticPr fontId="3"/>
  </si>
  <si>
    <t>2000m time Top 8</t>
  </si>
  <si>
    <t>2000m time Top 8</t>
    <phoneticPr fontId="3"/>
  </si>
  <si>
    <t>2000m idt Top 8</t>
  </si>
  <si>
    <t>2000m idt Top 8</t>
    <phoneticPr fontId="3"/>
  </si>
  <si>
    <t>20min Top 8</t>
  </si>
  <si>
    <t>20min Top 8</t>
    <phoneticPr fontId="3"/>
  </si>
  <si>
    <t>2:16.5</t>
    <phoneticPr fontId="3"/>
  </si>
  <si>
    <t>2:06.9</t>
    <phoneticPr fontId="3"/>
  </si>
  <si>
    <t>髙橋</t>
    <rPh sb="0" eb="2">
      <t>タカハシ</t>
    </rPh>
    <phoneticPr fontId="3"/>
  </si>
  <si>
    <t>1:43.8</t>
    <phoneticPr fontId="20"/>
  </si>
  <si>
    <t>2:00.8</t>
    <phoneticPr fontId="20"/>
  </si>
  <si>
    <t>1:39.7</t>
    <phoneticPr fontId="20"/>
  </si>
  <si>
    <t>1:40.4</t>
    <phoneticPr fontId="20"/>
  </si>
  <si>
    <t>1:27.7</t>
    <phoneticPr fontId="3"/>
  </si>
  <si>
    <t>1:46.5</t>
    <phoneticPr fontId="3"/>
  </si>
  <si>
    <t>1:24.3</t>
    <phoneticPr fontId="3"/>
  </si>
  <si>
    <t>1:20.4</t>
    <phoneticPr fontId="3"/>
  </si>
  <si>
    <t>髙橋</t>
    <rPh sb="0" eb="2">
      <t>タカハシ</t>
    </rPh>
    <phoneticPr fontId="20"/>
  </si>
  <si>
    <t>1:19.3</t>
    <phoneticPr fontId="3"/>
  </si>
  <si>
    <t>1:24.0</t>
    <phoneticPr fontId="3"/>
  </si>
  <si>
    <t>1:23.5</t>
    <phoneticPr fontId="3"/>
  </si>
  <si>
    <t>1:20.2</t>
    <phoneticPr fontId="3"/>
  </si>
  <si>
    <t>1:21.0</t>
    <phoneticPr fontId="3"/>
  </si>
  <si>
    <t>1:24.9</t>
    <phoneticPr fontId="3"/>
  </si>
  <si>
    <t>1:25.5</t>
    <phoneticPr fontId="3"/>
  </si>
  <si>
    <t>1:39.4</t>
    <phoneticPr fontId="20"/>
  </si>
  <si>
    <t>1:47.0</t>
    <phoneticPr fontId="3"/>
  </si>
  <si>
    <t>1:50.8</t>
    <phoneticPr fontId="3"/>
  </si>
  <si>
    <t>1:47.2</t>
    <phoneticPr fontId="3"/>
  </si>
  <si>
    <t>1:48.1</t>
    <phoneticPr fontId="3"/>
  </si>
  <si>
    <t>1:47.0</t>
    <phoneticPr fontId="3"/>
  </si>
  <si>
    <t>1:54.2</t>
    <phoneticPr fontId="3"/>
  </si>
  <si>
    <t>1:57.4</t>
    <phoneticPr fontId="3"/>
  </si>
  <si>
    <t>1:56.4</t>
    <phoneticPr fontId="3"/>
  </si>
  <si>
    <t>1:58.6</t>
    <phoneticPr fontId="3"/>
  </si>
  <si>
    <t>1:55.9</t>
    <phoneticPr fontId="3"/>
  </si>
  <si>
    <t>1:54.8</t>
    <phoneticPr fontId="3"/>
  </si>
  <si>
    <t>1:55.3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</si>
</sst>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"/>
    <numFmt numFmtId="179" formatCode="0.0_ "/>
    <numFmt numFmtId="180" formatCode="0.0000_ "/>
  </numFmts>
  <fonts count="5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HGｺﾞｼｯｸM"/>
      <family val="3"/>
      <charset val="128"/>
    </font>
    <font>
      <b/>
      <sz val="14"/>
      <name val="HGPｺﾞｼｯｸM"/>
      <family val="3"/>
      <charset val="128"/>
    </font>
    <font>
      <b/>
      <sz val="12"/>
      <name val="ＭＳ ゴシック"/>
      <family val="3"/>
      <charset val="128"/>
    </font>
    <font>
      <sz val="12"/>
      <name val="游ゴシック Light"/>
      <family val="3"/>
      <charset val="128"/>
      <scheme val="major"/>
    </font>
    <font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HGPｺﾞｼｯｸM"/>
      <family val="3"/>
      <charset val="128"/>
    </font>
    <font>
      <sz val="11"/>
      <name val="HGｺﾞｼｯｸM"/>
      <family val="3"/>
      <charset val="128"/>
    </font>
    <font>
      <b/>
      <sz val="14"/>
      <name val="游ゴシック Light"/>
      <family val="3"/>
      <charset val="128"/>
      <scheme val="major"/>
    </font>
    <font>
      <sz val="14"/>
      <color theme="1"/>
      <name val="HGPｺﾞｼｯｸM"/>
      <family val="3"/>
      <charset val="128"/>
    </font>
    <font>
      <u/>
      <sz val="11"/>
      <color indexed="12"/>
      <name val="ＭＳ ゴシック"/>
      <family val="3"/>
      <charset val="128"/>
    </font>
    <font>
      <sz val="12"/>
      <name val="HGｺﾞｼｯｸM"/>
      <family val="3"/>
      <charset val="128"/>
    </font>
    <font>
      <sz val="12"/>
      <name val="HGｺﾞｼｯｸM"/>
      <family val="1"/>
      <charset val="128"/>
    </font>
    <font>
      <sz val="9"/>
      <name val="ＭＳ ゴシック"/>
      <family val="3"/>
      <charset val="128"/>
    </font>
    <font>
      <sz val="9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b/>
      <sz val="11"/>
      <name val="HGｺﾞｼｯｸM"/>
      <family val="3"/>
      <charset val="128"/>
    </font>
    <font>
      <b/>
      <sz val="11"/>
      <color theme="1"/>
      <name val="HGｺﾞｼｯｸM"/>
      <family val="3"/>
      <charset val="128"/>
    </font>
    <font>
      <b/>
      <sz val="12"/>
      <color rgb="FF000090"/>
      <name val="HGｺﾞｼｯｸM"/>
      <family val="3"/>
      <charset val="128"/>
    </font>
    <font>
      <b/>
      <sz val="11"/>
      <color theme="3"/>
      <name val="HGｺﾞｼｯｸM"/>
      <family val="3"/>
      <charset val="128"/>
    </font>
    <font>
      <sz val="12"/>
      <color theme="1" tint="0.49998474074526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color rgb="FFFF0000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4600A5"/>
      <name val="HGｺﾞｼｯｸM"/>
      <family val="3"/>
      <charset val="128"/>
    </font>
    <font>
      <sz val="14"/>
      <name val="HGSｺﾞｼｯｸM"/>
      <family val="3"/>
      <charset val="128"/>
    </font>
    <font>
      <b/>
      <sz val="12"/>
      <color theme="3"/>
      <name val="HGｺﾞｼｯｸM"/>
      <family val="3"/>
      <charset val="128"/>
    </font>
    <font>
      <sz val="14"/>
      <color theme="1" tint="0.499984740745262"/>
      <name val="HGPｺﾞｼｯｸM"/>
      <family val="3"/>
      <charset val="128"/>
    </font>
    <font>
      <b/>
      <sz val="11"/>
      <color rgb="FFFF0000"/>
      <name val="HGｺﾞｼｯｸM"/>
      <family val="3"/>
      <charset val="128"/>
    </font>
    <font>
      <b/>
      <sz val="12"/>
      <color theme="1"/>
      <name val="HGP創英ﾌﾟﾚｾﾞﾝｽEB"/>
      <family val="1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HGS創英角ｺﾞｼｯｸUB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4"/>
      <color theme="1"/>
      <name val="游ゴシック"/>
      <family val="2"/>
      <charset val="128"/>
      <scheme val="minor"/>
    </font>
    <font>
      <b/>
      <sz val="11"/>
      <color theme="1"/>
      <name val="HGPｺﾞｼｯｸE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2"/>
      <charset val="128"/>
    </font>
    <font>
      <sz val="14"/>
      <name val="MS Mincho"/>
      <family val="1"/>
      <charset val="128"/>
    </font>
    <font>
      <b/>
      <sz val="12"/>
      <color rgb="FF000090"/>
      <name val="ＭＳ ゴシック"/>
      <family val="3"/>
      <charset val="128"/>
    </font>
    <font>
      <sz val="12"/>
      <color rgb="FFFFFF99"/>
      <name val="HGｺﾞｼｯｸM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3DF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89D5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/>
  </cellStyleXfs>
  <cellXfs count="19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47" fontId="8" fillId="7" borderId="5" xfId="0" applyNumberFormat="1" applyFont="1" applyFill="1" applyBorder="1" applyAlignment="1">
      <alignment horizontal="center" vertical="center" wrapText="1"/>
    </xf>
    <xf numFmtId="47" fontId="8" fillId="7" borderId="4" xfId="0" applyNumberFormat="1" applyFont="1" applyFill="1" applyBorder="1" applyAlignment="1">
      <alignment horizontal="center" vertical="center" wrapText="1"/>
    </xf>
    <xf numFmtId="176" fontId="9" fillId="7" borderId="3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14" fillId="5" borderId="8" xfId="0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 applyProtection="1">
      <alignment horizontal="center" vertical="center"/>
      <protection locked="0"/>
    </xf>
    <xf numFmtId="47" fontId="8" fillId="7" borderId="10" xfId="0" applyNumberFormat="1" applyFont="1" applyFill="1" applyBorder="1" applyAlignment="1" applyProtection="1">
      <alignment horizontal="center" vertical="center"/>
      <protection locked="0"/>
    </xf>
    <xf numFmtId="47" fontId="8" fillId="7" borderId="9" xfId="0" applyNumberFormat="1" applyFont="1" applyFill="1" applyBorder="1" applyAlignment="1" applyProtection="1">
      <alignment horizontal="center" vertical="center"/>
      <protection locked="0"/>
    </xf>
    <xf numFmtId="0" fontId="16" fillId="14" borderId="7" xfId="0" applyFont="1" applyFill="1" applyBorder="1" applyAlignment="1">
      <alignment horizontal="center" vertical="center" shrinkToFit="1"/>
    </xf>
    <xf numFmtId="0" fontId="0" fillId="18" borderId="1" xfId="0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shrinkToFit="1"/>
    </xf>
    <xf numFmtId="14" fontId="13" fillId="20" borderId="2" xfId="0" applyNumberFormat="1" applyFont="1" applyFill="1" applyBorder="1" applyAlignment="1">
      <alignment horizontal="center" vertical="center"/>
    </xf>
    <xf numFmtId="178" fontId="19" fillId="21" borderId="2" xfId="0" applyNumberFormat="1" applyFont="1" applyFill="1" applyBorder="1" applyAlignment="1">
      <alignment horizontal="center" vertical="center"/>
    </xf>
    <xf numFmtId="178" fontId="18" fillId="21" borderId="2" xfId="0" applyNumberFormat="1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/>
    </xf>
    <xf numFmtId="0" fontId="21" fillId="24" borderId="2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 wrapText="1"/>
    </xf>
    <xf numFmtId="0" fontId="27" fillId="27" borderId="2" xfId="0" applyFont="1" applyFill="1" applyBorder="1" applyAlignment="1">
      <alignment horizontal="center" vertical="center" wrapText="1"/>
    </xf>
    <xf numFmtId="0" fontId="28" fillId="27" borderId="2" xfId="0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4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center" vertical="center"/>
    </xf>
    <xf numFmtId="47" fontId="25" fillId="30" borderId="2" xfId="0" applyNumberFormat="1" applyFont="1" applyFill="1" applyBorder="1" applyAlignment="1">
      <alignment horizontal="center" vertical="center"/>
    </xf>
    <xf numFmtId="10" fontId="30" fillId="0" borderId="2" xfId="1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14" fontId="31" fillId="31" borderId="17" xfId="0" applyNumberFormat="1" applyFont="1" applyFill="1" applyBorder="1" applyAlignment="1">
      <alignment horizontal="center" vertical="center" shrinkToFit="1"/>
    </xf>
    <xf numFmtId="177" fontId="18" fillId="21" borderId="17" xfId="0" applyNumberFormat="1" applyFont="1" applyFill="1" applyBorder="1" applyAlignment="1">
      <alignment horizontal="center" vertical="center" shrinkToFit="1"/>
    </xf>
    <xf numFmtId="179" fontId="18" fillId="21" borderId="17" xfId="0" applyNumberFormat="1" applyFont="1" applyFill="1" applyBorder="1" applyAlignment="1">
      <alignment horizontal="center" vertical="center" shrinkToFit="1"/>
    </xf>
    <xf numFmtId="0" fontId="14" fillId="22" borderId="7" xfId="0" applyFont="1" applyFill="1" applyBorder="1" applyAlignment="1">
      <alignment horizontal="right" vertical="center" shrinkToFit="1"/>
    </xf>
    <xf numFmtId="0" fontId="14" fillId="23" borderId="7" xfId="0" applyFont="1" applyFill="1" applyBorder="1" applyAlignment="1">
      <alignment horizontal="right" vertical="center" shrinkToFit="1"/>
    </xf>
    <xf numFmtId="0" fontId="14" fillId="24" borderId="7" xfId="0" applyFont="1" applyFill="1" applyBorder="1" applyAlignment="1">
      <alignment horizontal="right" vertical="center" shrinkToFit="1"/>
    </xf>
    <xf numFmtId="47" fontId="22" fillId="0" borderId="17" xfId="0" applyNumberFormat="1" applyFont="1" applyBorder="1" applyAlignment="1">
      <alignment horizontal="center" vertical="center"/>
    </xf>
    <xf numFmtId="47" fontId="23" fillId="13" borderId="7" xfId="0" applyNumberFormat="1" applyFont="1" applyFill="1" applyBorder="1" applyAlignment="1">
      <alignment horizontal="center" vertical="center"/>
    </xf>
    <xf numFmtId="0" fontId="25" fillId="25" borderId="17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47" fontId="14" fillId="26" borderId="17" xfId="0" applyNumberFormat="1" applyFont="1" applyFill="1" applyBorder="1" applyAlignment="1">
      <alignment horizontal="center" vertical="center"/>
    </xf>
    <xf numFmtId="47" fontId="34" fillId="27" borderId="7" xfId="0" applyNumberFormat="1" applyFont="1" applyFill="1" applyBorder="1" applyAlignment="1">
      <alignment horizontal="center" vertical="center"/>
    </xf>
    <xf numFmtId="47" fontId="13" fillId="27" borderId="7" xfId="0" applyNumberFormat="1" applyFont="1" applyFill="1" applyBorder="1" applyAlignment="1">
      <alignment horizontal="center" vertical="center"/>
    </xf>
    <xf numFmtId="47" fontId="18" fillId="15" borderId="7" xfId="0" applyNumberFormat="1" applyFont="1" applyFill="1" applyBorder="1" applyAlignment="1">
      <alignment horizontal="center" vertical="center"/>
    </xf>
    <xf numFmtId="179" fontId="14" fillId="0" borderId="17" xfId="0" applyNumberFormat="1" applyFont="1" applyBorder="1" applyAlignment="1">
      <alignment horizontal="center" vertical="center"/>
    </xf>
    <xf numFmtId="47" fontId="5" fillId="11" borderId="17" xfId="0" applyNumberFormat="1" applyFont="1" applyFill="1" applyBorder="1" applyAlignment="1">
      <alignment horizontal="center" vertical="center" wrapText="1"/>
    </xf>
    <xf numFmtId="0" fontId="25" fillId="29" borderId="17" xfId="0" applyFont="1" applyFill="1" applyBorder="1" applyAlignment="1">
      <alignment horizontal="center" vertical="center" wrapText="1"/>
    </xf>
    <xf numFmtId="47" fontId="25" fillId="30" borderId="17" xfId="0" applyNumberFormat="1" applyFont="1" applyFill="1" applyBorder="1" applyAlignment="1">
      <alignment horizontal="center" vertical="center" wrapText="1"/>
    </xf>
    <xf numFmtId="47" fontId="25" fillId="30" borderId="19" xfId="0" applyNumberFormat="1" applyFont="1" applyFill="1" applyBorder="1" applyAlignment="1">
      <alignment horizontal="center" vertical="center" wrapText="1"/>
    </xf>
    <xf numFmtId="10" fontId="30" fillId="0" borderId="20" xfId="1" applyNumberFormat="1" applyFont="1" applyFill="1" applyBorder="1" applyAlignment="1">
      <alignment horizontal="center" vertical="center" shrinkToFit="1"/>
    </xf>
    <xf numFmtId="177" fontId="18" fillId="21" borderId="7" xfId="0" applyNumberFormat="1" applyFont="1" applyFill="1" applyBorder="1" applyAlignment="1">
      <alignment horizontal="center" vertical="center" shrinkToFit="1"/>
    </xf>
    <xf numFmtId="47" fontId="35" fillId="13" borderId="7" xfId="0" applyNumberFormat="1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/>
    </xf>
    <xf numFmtId="47" fontId="24" fillId="13" borderId="7" xfId="0" applyNumberFormat="1" applyFont="1" applyFill="1" applyBorder="1" applyAlignment="1">
      <alignment horizontal="center" vertical="center"/>
    </xf>
    <xf numFmtId="47" fontId="14" fillId="26" borderId="7" xfId="0" applyNumberFormat="1" applyFont="1" applyFill="1" applyBorder="1" applyAlignment="1">
      <alignment horizontal="center" vertical="center"/>
    </xf>
    <xf numFmtId="179" fontId="14" fillId="0" borderId="7" xfId="0" applyNumberFormat="1" applyFont="1" applyBorder="1" applyAlignment="1">
      <alignment horizontal="center" vertical="center"/>
    </xf>
    <xf numFmtId="47" fontId="5" fillId="11" borderId="7" xfId="0" applyNumberFormat="1" applyFont="1" applyFill="1" applyBorder="1" applyAlignment="1">
      <alignment horizontal="center" vertical="center" wrapText="1"/>
    </xf>
    <xf numFmtId="0" fontId="14" fillId="23" borderId="7" xfId="0" quotePrefix="1" applyFont="1" applyFill="1" applyBorder="1" applyAlignment="1">
      <alignment horizontal="right" vertical="center" shrinkToFit="1"/>
    </xf>
    <xf numFmtId="56" fontId="6" fillId="32" borderId="3" xfId="0" applyNumberFormat="1" applyFont="1" applyFill="1" applyBorder="1" applyAlignment="1">
      <alignment horizontal="center" vertical="center"/>
    </xf>
    <xf numFmtId="178" fontId="5" fillId="21" borderId="3" xfId="0" applyNumberFormat="1" applyFont="1" applyFill="1" applyBorder="1" applyAlignment="1">
      <alignment horizontal="center" vertical="center"/>
    </xf>
    <xf numFmtId="0" fontId="0" fillId="12" borderId="22" xfId="0" applyFill="1" applyBorder="1">
      <alignment vertical="center"/>
    </xf>
    <xf numFmtId="179" fontId="14" fillId="21" borderId="8" xfId="0" applyNumberFormat="1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shrinkToFit="1"/>
    </xf>
    <xf numFmtId="0" fontId="7" fillId="6" borderId="9" xfId="0" applyFont="1" applyFill="1" applyBorder="1" applyAlignment="1">
      <alignment horizontal="center" vertical="center"/>
    </xf>
    <xf numFmtId="47" fontId="37" fillId="0" borderId="24" xfId="0" applyNumberFormat="1" applyFont="1" applyBorder="1" applyAlignment="1">
      <alignment horizontal="center" vertical="center"/>
    </xf>
    <xf numFmtId="0" fontId="40" fillId="11" borderId="24" xfId="0" applyFont="1" applyFill="1" applyBorder="1" applyAlignment="1">
      <alignment horizontal="center" vertical="center"/>
    </xf>
    <xf numFmtId="47" fontId="37" fillId="0" borderId="25" xfId="0" applyNumberFormat="1" applyFont="1" applyBorder="1" applyAlignment="1">
      <alignment horizontal="center" vertical="center"/>
    </xf>
    <xf numFmtId="47" fontId="37" fillId="0" borderId="0" xfId="0" applyNumberFormat="1" applyFont="1" applyAlignment="1">
      <alignment horizontal="center" vertical="center"/>
    </xf>
    <xf numFmtId="47" fontId="37" fillId="0" borderId="26" xfId="0" applyNumberFormat="1" applyFont="1" applyBorder="1" applyAlignment="1">
      <alignment horizontal="center" vertical="center"/>
    </xf>
    <xf numFmtId="0" fontId="40" fillId="11" borderId="26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47" fontId="42" fillId="17" borderId="10" xfId="0" applyNumberFormat="1" applyFont="1" applyFill="1" applyBorder="1" applyAlignment="1">
      <alignment horizontal="center" vertical="center"/>
    </xf>
    <xf numFmtId="47" fontId="42" fillId="17" borderId="9" xfId="0" applyNumberFormat="1" applyFont="1" applyFill="1" applyBorder="1" applyAlignment="1">
      <alignment horizontal="center" vertical="center"/>
    </xf>
    <xf numFmtId="47" fontId="8" fillId="17" borderId="9" xfId="0" applyNumberFormat="1" applyFont="1" applyFill="1" applyBorder="1" applyAlignment="1">
      <alignment horizontal="center" vertical="center"/>
    </xf>
    <xf numFmtId="176" fontId="41" fillId="17" borderId="13" xfId="0" applyNumberFormat="1" applyFont="1" applyFill="1" applyBorder="1" applyAlignment="1">
      <alignment horizontal="center" vertical="center"/>
    </xf>
    <xf numFmtId="176" fontId="41" fillId="17" borderId="15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29" fillId="14" borderId="7" xfId="0" applyFont="1" applyFill="1" applyBorder="1">
      <alignment vertical="center"/>
    </xf>
    <xf numFmtId="0" fontId="0" fillId="14" borderId="7" xfId="0" applyFill="1" applyBorder="1">
      <alignment vertical="center"/>
    </xf>
    <xf numFmtId="0" fontId="32" fillId="20" borderId="7" xfId="0" applyFont="1" applyFill="1" applyBorder="1" applyAlignment="1">
      <alignment horizontal="center" vertical="center"/>
    </xf>
    <xf numFmtId="180" fontId="12" fillId="0" borderId="17" xfId="0" applyNumberFormat="1" applyFont="1" applyBorder="1">
      <alignment vertical="center"/>
    </xf>
    <xf numFmtId="47" fontId="0" fillId="0" borderId="7" xfId="0" applyNumberFormat="1" applyBorder="1">
      <alignment vertical="center"/>
    </xf>
    <xf numFmtId="47" fontId="0" fillId="0" borderId="18" xfId="0" applyNumberFormat="1" applyBorder="1">
      <alignment vertical="center"/>
    </xf>
    <xf numFmtId="176" fontId="12" fillId="10" borderId="11" xfId="0" applyNumberFormat="1" applyFont="1" applyFill="1" applyBorder="1" applyAlignment="1">
      <alignment horizontal="center" vertical="center"/>
    </xf>
    <xf numFmtId="47" fontId="14" fillId="0" borderId="7" xfId="0" applyNumberFormat="1" applyFont="1" applyBorder="1">
      <alignment vertical="center"/>
    </xf>
    <xf numFmtId="0" fontId="13" fillId="20" borderId="7" xfId="0" applyFont="1" applyFill="1" applyBorder="1" applyAlignment="1">
      <alignment horizontal="center" vertical="center"/>
    </xf>
    <xf numFmtId="180" fontId="12" fillId="0" borderId="7" xfId="0" applyNumberFormat="1" applyFont="1" applyBorder="1">
      <alignment vertical="center"/>
    </xf>
    <xf numFmtId="176" fontId="12" fillId="10" borderId="7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13" fillId="20" borderId="2" xfId="2" applyNumberFormat="1" applyFont="1" applyFill="1" applyBorder="1" applyAlignment="1">
      <alignment horizontal="center" vertical="center"/>
    </xf>
    <xf numFmtId="0" fontId="45" fillId="18" borderId="27" xfId="2" applyFill="1" applyBorder="1" applyAlignment="1">
      <alignment horizontal="center" vertical="center"/>
    </xf>
    <xf numFmtId="0" fontId="14" fillId="33" borderId="2" xfId="2" applyFont="1" applyFill="1" applyBorder="1" applyAlignment="1">
      <alignment horizontal="center" vertical="center" shrinkToFit="1"/>
    </xf>
    <xf numFmtId="0" fontId="25" fillId="30" borderId="2" xfId="2" applyFont="1" applyFill="1" applyBorder="1" applyAlignment="1">
      <alignment horizontal="center" vertical="center"/>
    </xf>
    <xf numFmtId="47" fontId="25" fillId="30" borderId="2" xfId="2" applyNumberFormat="1" applyFont="1" applyFill="1" applyBorder="1" applyAlignment="1">
      <alignment horizontal="center" vertical="center"/>
    </xf>
    <xf numFmtId="0" fontId="45" fillId="29" borderId="21" xfId="2" applyFill="1" applyBorder="1"/>
    <xf numFmtId="0" fontId="45" fillId="0" borderId="0" xfId="2"/>
    <xf numFmtId="0" fontId="13" fillId="20" borderId="7" xfId="2" applyFont="1" applyFill="1" applyBorder="1" applyAlignment="1">
      <alignment horizontal="center"/>
    </xf>
    <xf numFmtId="0" fontId="45" fillId="18" borderId="16" xfId="2" applyFill="1" applyBorder="1" applyAlignment="1">
      <alignment horizontal="center"/>
    </xf>
    <xf numFmtId="0" fontId="14" fillId="33" borderId="17" xfId="2" applyFont="1" applyFill="1" applyBorder="1" applyAlignment="1">
      <alignment horizontal="center" shrinkToFit="1"/>
    </xf>
    <xf numFmtId="0" fontId="25" fillId="30" borderId="17" xfId="2" applyFont="1" applyFill="1" applyBorder="1" applyAlignment="1">
      <alignment horizontal="center" vertical="center" wrapText="1"/>
    </xf>
    <xf numFmtId="47" fontId="25" fillId="30" borderId="17" xfId="2" applyNumberFormat="1" applyFont="1" applyFill="1" applyBorder="1" applyAlignment="1">
      <alignment horizontal="center" vertical="center" wrapText="1"/>
    </xf>
    <xf numFmtId="0" fontId="45" fillId="29" borderId="0" xfId="2" applyFill="1"/>
    <xf numFmtId="0" fontId="46" fillId="18" borderId="16" xfId="2" applyFont="1" applyFill="1" applyBorder="1" applyAlignment="1">
      <alignment horizontal="center"/>
    </xf>
    <xf numFmtId="0" fontId="47" fillId="20" borderId="7" xfId="2" applyFont="1" applyFill="1" applyBorder="1" applyAlignment="1">
      <alignment horizontal="center"/>
    </xf>
    <xf numFmtId="0" fontId="45" fillId="0" borderId="0" xfId="2" applyAlignment="1">
      <alignment horizontal="center"/>
    </xf>
    <xf numFmtId="0" fontId="48" fillId="28" borderId="0" xfId="2" applyFont="1" applyFill="1"/>
    <xf numFmtId="47" fontId="48" fillId="28" borderId="0" xfId="2" applyNumberFormat="1" applyFont="1" applyFill="1"/>
    <xf numFmtId="0" fontId="48" fillId="25" borderId="0" xfId="2" applyFont="1" applyFill="1"/>
    <xf numFmtId="47" fontId="48" fillId="25" borderId="0" xfId="2" applyNumberFormat="1" applyFont="1" applyFill="1"/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 applyProtection="1">
      <alignment horizontal="center" vertical="center"/>
      <protection locked="0"/>
    </xf>
    <xf numFmtId="176" fontId="11" fillId="9" borderId="12" xfId="0" applyNumberFormat="1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47" fontId="38" fillId="14" borderId="23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7" fillId="6" borderId="12" xfId="0" applyFont="1" applyFill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47" fontId="38" fillId="14" borderId="28" xfId="0" applyNumberFormat="1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/>
    </xf>
    <xf numFmtId="176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47" fontId="42" fillId="17" borderId="29" xfId="0" applyNumberFormat="1" applyFont="1" applyFill="1" applyBorder="1" applyAlignment="1">
      <alignment horizontal="center" vertical="center"/>
    </xf>
    <xf numFmtId="47" fontId="42" fillId="17" borderId="30" xfId="0" applyNumberFormat="1" applyFont="1" applyFill="1" applyBorder="1" applyAlignment="1">
      <alignment horizontal="center" vertical="center"/>
    </xf>
    <xf numFmtId="47" fontId="8" fillId="17" borderId="30" xfId="0" applyNumberFormat="1" applyFont="1" applyFill="1" applyBorder="1" applyAlignment="1">
      <alignment horizontal="center" vertical="center"/>
    </xf>
    <xf numFmtId="47" fontId="8" fillId="17" borderId="31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49" fillId="21" borderId="17" xfId="0" applyNumberFormat="1" applyFont="1" applyFill="1" applyBorder="1" applyAlignment="1">
      <alignment horizontal="center" vertical="center" shrinkToFit="1"/>
    </xf>
    <xf numFmtId="0" fontId="16" fillId="14" borderId="7" xfId="0" applyFont="1" applyFill="1" applyBorder="1" applyAlignment="1">
      <alignment horizontal="center" vertical="center"/>
    </xf>
    <xf numFmtId="179" fontId="49" fillId="35" borderId="17" xfId="0" applyNumberFormat="1" applyFont="1" applyFill="1" applyBorder="1" applyAlignment="1">
      <alignment horizontal="center" vertical="center" shrinkToFit="1"/>
    </xf>
    <xf numFmtId="0" fontId="25" fillId="25" borderId="0" xfId="0" applyFont="1" applyFill="1" applyAlignment="1">
      <alignment horizontal="center" vertical="center" wrapText="1"/>
    </xf>
    <xf numFmtId="176" fontId="14" fillId="22" borderId="7" xfId="0" applyNumberFormat="1" applyFont="1" applyFill="1" applyBorder="1" applyAlignment="1">
      <alignment horizontal="right" vertical="center" shrinkToFit="1"/>
    </xf>
    <xf numFmtId="176" fontId="7" fillId="6" borderId="12" xfId="0" applyNumberFormat="1" applyFont="1" applyFill="1" applyBorder="1" applyAlignment="1">
      <alignment horizontal="center" vertical="center"/>
    </xf>
    <xf numFmtId="176" fontId="36" fillId="16" borderId="7" xfId="0" applyNumberFormat="1" applyFont="1" applyFill="1" applyBorder="1" applyAlignment="1">
      <alignment horizontal="center" vertical="center"/>
    </xf>
    <xf numFmtId="176" fontId="37" fillId="10" borderId="7" xfId="0" applyNumberFormat="1" applyFont="1" applyFill="1" applyBorder="1" applyAlignment="1">
      <alignment horizontal="center" vertical="center"/>
    </xf>
    <xf numFmtId="47" fontId="8" fillId="7" borderId="29" xfId="0" applyNumberFormat="1" applyFont="1" applyFill="1" applyBorder="1" applyAlignment="1" applyProtection="1">
      <alignment horizontal="center" vertical="center"/>
      <protection locked="0"/>
    </xf>
    <xf numFmtId="47" fontId="8" fillId="7" borderId="30" xfId="0" applyNumberFormat="1" applyFont="1" applyFill="1" applyBorder="1" applyAlignment="1" applyProtection="1">
      <alignment horizontal="center" vertical="center"/>
      <protection locked="0"/>
    </xf>
    <xf numFmtId="47" fontId="8" fillId="7" borderId="31" xfId="0" applyNumberFormat="1" applyFont="1" applyFill="1" applyBorder="1" applyAlignment="1" applyProtection="1">
      <alignment horizontal="center" vertical="center"/>
      <protection locked="0"/>
    </xf>
    <xf numFmtId="176" fontId="39" fillId="16" borderId="0" xfId="0" applyNumberFormat="1" applyFont="1" applyFill="1" applyAlignment="1">
      <alignment horizontal="center" vertical="center"/>
    </xf>
    <xf numFmtId="176" fontId="36" fillId="16" borderId="32" xfId="0" applyNumberFormat="1" applyFont="1" applyFill="1" applyBorder="1" applyAlignment="1">
      <alignment horizontal="center" vertical="center"/>
    </xf>
    <xf numFmtId="176" fontId="36" fillId="16" borderId="23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7" fillId="10" borderId="28" xfId="0" applyNumberFormat="1" applyFont="1" applyFill="1" applyBorder="1" applyAlignment="1">
      <alignment horizontal="center" vertical="center"/>
    </xf>
    <xf numFmtId="176" fontId="37" fillId="1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5" fillId="29" borderId="17" xfId="0" applyFont="1" applyFill="1" applyBorder="1" applyAlignment="1">
      <alignment horizontal="center" vertical="center"/>
    </xf>
    <xf numFmtId="176" fontId="7" fillId="6" borderId="5" xfId="0" applyNumberFormat="1" applyFont="1" applyFill="1" applyBorder="1" applyAlignment="1">
      <alignment horizontal="center" vertical="center" wrapText="1"/>
    </xf>
    <xf numFmtId="0" fontId="39" fillId="16" borderId="1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47" fontId="42" fillId="17" borderId="16" xfId="0" applyNumberFormat="1" applyFont="1" applyFill="1" applyBorder="1" applyAlignment="1">
      <alignment horizontal="center" vertical="center"/>
    </xf>
    <xf numFmtId="47" fontId="8" fillId="7" borderId="16" xfId="0" applyNumberFormat="1" applyFont="1" applyFill="1" applyBorder="1" applyAlignment="1" applyProtection="1">
      <alignment horizontal="center" vertical="center"/>
      <protection locked="0"/>
    </xf>
    <xf numFmtId="47" fontId="8" fillId="17" borderId="16" xfId="0" applyNumberFormat="1" applyFont="1" applyFill="1" applyBorder="1" applyAlignment="1">
      <alignment horizontal="center" vertical="center"/>
    </xf>
    <xf numFmtId="176" fontId="41" fillId="17" borderId="9" xfId="0" applyNumberFormat="1" applyFont="1" applyFill="1" applyBorder="1" applyAlignment="1">
      <alignment horizontal="center" vertical="center"/>
    </xf>
    <xf numFmtId="176" fontId="11" fillId="9" borderId="11" xfId="0" applyNumberFormat="1" applyFont="1" applyFill="1" applyBorder="1" applyAlignment="1">
      <alignment horizontal="center" vertical="center"/>
    </xf>
    <xf numFmtId="0" fontId="13" fillId="20" borderId="33" xfId="0" applyFont="1" applyFill="1" applyBorder="1" applyAlignment="1">
      <alignment horizontal="center"/>
    </xf>
    <xf numFmtId="14" fontId="0" fillId="13" borderId="23" xfId="0" applyNumberFormat="1" applyFill="1" applyBorder="1" applyAlignment="1">
      <alignment horizontal="center" vertical="center"/>
    </xf>
    <xf numFmtId="176" fontId="11" fillId="9" borderId="11" xfId="0" applyNumberFormat="1" applyFont="1" applyFill="1" applyBorder="1" applyAlignment="1" applyProtection="1">
      <alignment horizontal="center" vertical="center"/>
      <protection locked="0"/>
    </xf>
    <xf numFmtId="49" fontId="37" fillId="15" borderId="7" xfId="0" applyNumberFormat="1" applyFont="1" applyFill="1" applyBorder="1" applyAlignment="1">
      <alignment horizontal="center" vertical="center"/>
    </xf>
    <xf numFmtId="49" fontId="38" fillId="14" borderId="7" xfId="0" applyNumberFormat="1" applyFont="1" applyFill="1" applyBorder="1" applyAlignment="1">
      <alignment horizontal="center" vertical="center"/>
    </xf>
    <xf numFmtId="49" fontId="23" fillId="20" borderId="7" xfId="0" applyNumberFormat="1" applyFont="1" applyFill="1" applyBorder="1" applyAlignment="1">
      <alignment horizontal="center" vertical="center"/>
    </xf>
    <xf numFmtId="49" fontId="15" fillId="15" borderId="11" xfId="0" applyNumberFormat="1" applyFont="1" applyFill="1" applyBorder="1" applyAlignment="1">
      <alignment horizontal="center" vertical="center"/>
    </xf>
    <xf numFmtId="49" fontId="37" fillId="15" borderId="26" xfId="0" applyNumberFormat="1" applyFont="1" applyFill="1" applyBorder="1" applyAlignment="1">
      <alignment horizontal="center" vertical="center"/>
    </xf>
    <xf numFmtId="49" fontId="37" fillId="15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38" fillId="14" borderId="23" xfId="0" applyNumberFormat="1" applyFont="1" applyFill="1" applyBorder="1" applyAlignment="1">
      <alignment horizontal="center" vertical="center"/>
    </xf>
    <xf numFmtId="49" fontId="37" fillId="15" borderId="24" xfId="0" applyNumberFormat="1" applyFont="1" applyFill="1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23" fillId="20" borderId="2" xfId="0" applyNumberFormat="1" applyFont="1" applyFill="1" applyBorder="1" applyAlignment="1">
      <alignment horizontal="center" vertical="center"/>
    </xf>
    <xf numFmtId="49" fontId="37" fillId="15" borderId="28" xfId="0" applyNumberFormat="1" applyFont="1" applyFill="1" applyBorder="1" applyAlignment="1">
      <alignment horizontal="center" vertical="center"/>
    </xf>
    <xf numFmtId="49" fontId="37" fillId="15" borderId="23" xfId="0" applyNumberFormat="1" applyFont="1" applyFill="1" applyBorder="1" applyAlignment="1">
      <alignment horizontal="center" vertical="center"/>
    </xf>
    <xf numFmtId="0" fontId="36" fillId="16" borderId="7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6F81A4BA-B306-4175-8452-7CB8D5FF84B6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70C0"/>
      <color rgb="FFFF6600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8B83-D61A-4085-8CA8-16BC1AA41CEC}">
  <dimension ref="A1:M173"/>
  <sheetViews>
    <sheetView topLeftCell="A17" zoomScale="62" zoomScaleNormal="100" workbookViewId="0">
      <selection activeCell="E32" sqref="E32"/>
    </sheetView>
  </sheetViews>
  <sheetFormatPr defaultColWidth="8.8984375" defaultRowHeight="18"/>
  <cols>
    <col min="2" max="2" width="11.59765625" bestFit="1" customWidth="1"/>
    <col min="3" max="3" width="11.3984375" bestFit="1" customWidth="1"/>
    <col min="6" max="6" width="14.5" style="110" customWidth="1"/>
    <col min="7" max="7" width="10.59765625" style="136" customWidth="1"/>
    <col min="8" max="8" width="21.59765625" style="142" customWidth="1"/>
  </cols>
  <sheetData>
    <row r="1" spans="1:13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5" t="s">
        <v>4</v>
      </c>
      <c r="F1" s="138" t="s">
        <v>83</v>
      </c>
      <c r="G1" s="139" t="s">
        <v>84</v>
      </c>
      <c r="H1" s="143" t="s">
        <v>148</v>
      </c>
    </row>
    <row r="2" spans="1:13" ht="19.8" thickTop="1">
      <c r="A2" s="134" t="str">
        <f>VLOOKUP(C2,vlookup!$A$2:$C$100,2,FALSE)</f>
        <v>M</v>
      </c>
      <c r="B2" s="10">
        <v>45650</v>
      </c>
      <c r="C2" s="66" t="s">
        <v>141</v>
      </c>
      <c r="D2" s="81" t="s">
        <v>9</v>
      </c>
      <c r="E2" s="137" t="s">
        <v>94</v>
      </c>
      <c r="F2" s="140">
        <v>122</v>
      </c>
      <c r="G2" s="183" t="s">
        <v>268</v>
      </c>
      <c r="H2" s="142" t="s">
        <v>185</v>
      </c>
    </row>
    <row r="3" spans="1:13" ht="19.2">
      <c r="A3" s="134" t="str">
        <f>VLOOKUP(C3,vlookup!$A$2:$C$100,2,FALSE)</f>
        <v>M</v>
      </c>
      <c r="B3" s="10">
        <v>45650</v>
      </c>
      <c r="C3" s="66" t="s">
        <v>152</v>
      </c>
      <c r="D3" s="81" t="s">
        <v>9</v>
      </c>
      <c r="E3" s="137" t="s">
        <v>94</v>
      </c>
      <c r="F3" s="140">
        <v>116</v>
      </c>
      <c r="G3" s="183" t="s">
        <v>276</v>
      </c>
    </row>
    <row r="4" spans="1:13" ht="19.2">
      <c r="A4" s="134" t="str">
        <f>VLOOKUP(C4,vlookup!$A$2:$C$100,2,FALSE)</f>
        <v>M</v>
      </c>
      <c r="B4" s="10">
        <v>45650</v>
      </c>
      <c r="C4" s="78" t="s">
        <v>156</v>
      </c>
      <c r="D4" s="81" t="s">
        <v>9</v>
      </c>
      <c r="E4" s="137" t="s">
        <v>94</v>
      </c>
      <c r="F4" s="140">
        <v>122</v>
      </c>
      <c r="G4" s="183" t="s">
        <v>268</v>
      </c>
      <c r="H4" s="142" t="s">
        <v>185</v>
      </c>
    </row>
    <row r="5" spans="1:13" ht="19.2">
      <c r="A5" s="134" t="str">
        <f>VLOOKUP(C5,vlookup!$A$2:$C$100,2,FALSE)</f>
        <v>M</v>
      </c>
      <c r="B5" s="10">
        <v>45650</v>
      </c>
      <c r="C5" s="66" t="s">
        <v>238</v>
      </c>
      <c r="D5" s="81" t="s">
        <v>9</v>
      </c>
      <c r="E5" s="137" t="s">
        <v>95</v>
      </c>
      <c r="F5" s="140">
        <v>119</v>
      </c>
      <c r="G5" s="183" t="s">
        <v>277</v>
      </c>
    </row>
    <row r="6" spans="1:13" ht="19.2">
      <c r="A6" s="150" t="str">
        <f>VLOOKUP(C6,vlookup!$A$2:$C$100,2,FALSE)</f>
        <v>W</v>
      </c>
      <c r="B6" s="10"/>
      <c r="C6" s="66" t="s">
        <v>235</v>
      </c>
      <c r="D6" s="81"/>
      <c r="E6" s="137"/>
      <c r="F6" s="140"/>
      <c r="G6" s="183"/>
    </row>
    <row r="7" spans="1:13" ht="19.2">
      <c r="A7" s="150" t="str">
        <f>VLOOKUP(C7,vlookup!$A$2:$C$100,2,FALSE)</f>
        <v>W</v>
      </c>
      <c r="B7" s="10">
        <v>45650</v>
      </c>
      <c r="C7" s="66" t="s">
        <v>90</v>
      </c>
      <c r="D7" s="81" t="s">
        <v>9</v>
      </c>
      <c r="E7" s="137" t="s">
        <v>95</v>
      </c>
      <c r="F7" s="140">
        <v>100</v>
      </c>
      <c r="G7" s="183" t="s">
        <v>278</v>
      </c>
    </row>
    <row r="8" spans="1:13" ht="19.2">
      <c r="A8" s="134" t="str">
        <f>VLOOKUP(C8,vlookup!$A$2:$C$100,2,FALSE)</f>
        <v>M</v>
      </c>
      <c r="B8" s="10">
        <v>45650</v>
      </c>
      <c r="C8" s="66" t="s">
        <v>15</v>
      </c>
      <c r="D8" s="81" t="s">
        <v>9</v>
      </c>
      <c r="E8" s="137" t="s">
        <v>94</v>
      </c>
      <c r="F8" s="140">
        <v>125</v>
      </c>
      <c r="G8" s="183" t="s">
        <v>279</v>
      </c>
    </row>
    <row r="9" spans="1:13" ht="19.2">
      <c r="A9" s="134" t="str">
        <f>VLOOKUP(C9,vlookup!$A$2:$C$100,2,FALSE)</f>
        <v>M</v>
      </c>
      <c r="B9" s="10">
        <v>45650</v>
      </c>
      <c r="C9" s="66" t="s">
        <v>29</v>
      </c>
      <c r="D9" s="81" t="s">
        <v>9</v>
      </c>
      <c r="E9" s="137" t="s">
        <v>94</v>
      </c>
      <c r="F9" s="140">
        <v>115</v>
      </c>
      <c r="G9" s="183" t="s">
        <v>244</v>
      </c>
      <c r="M9" s="188"/>
    </row>
    <row r="10" spans="1:13" ht="19.2">
      <c r="A10" s="150" t="str">
        <f>VLOOKUP(C10,vlookup!$A$2:$C$100,2,FALSE)</f>
        <v>W</v>
      </c>
      <c r="B10" s="10">
        <v>45650</v>
      </c>
      <c r="C10" s="66" t="s">
        <v>146</v>
      </c>
      <c r="D10" s="81" t="s">
        <v>9</v>
      </c>
      <c r="E10" s="137" t="s">
        <v>94</v>
      </c>
      <c r="F10" s="140">
        <v>97</v>
      </c>
      <c r="G10" s="183" t="s">
        <v>250</v>
      </c>
      <c r="H10" s="142" t="s">
        <v>185</v>
      </c>
    </row>
    <row r="11" spans="1:13" ht="19.2">
      <c r="A11" s="134" t="str">
        <f>VLOOKUP(C11,vlookup!$A$2:$C$100,2,FALSE)</f>
        <v>M</v>
      </c>
      <c r="B11" s="10">
        <v>45650</v>
      </c>
      <c r="C11" s="66" t="s">
        <v>23</v>
      </c>
      <c r="D11" s="81" t="s">
        <v>9</v>
      </c>
      <c r="E11" s="137" t="s">
        <v>94</v>
      </c>
      <c r="F11" s="140">
        <v>117</v>
      </c>
      <c r="G11" s="183" t="s">
        <v>280</v>
      </c>
    </row>
    <row r="12" spans="1:13" ht="19.2">
      <c r="A12" s="150" t="str">
        <f>VLOOKUP(C12,vlookup!$A$2:$C$100,2,FALSE)</f>
        <v>W</v>
      </c>
      <c r="B12" s="10">
        <v>45650</v>
      </c>
      <c r="C12" s="66" t="s">
        <v>93</v>
      </c>
      <c r="D12" s="81" t="s">
        <v>9</v>
      </c>
      <c r="E12" s="137" t="s">
        <v>94</v>
      </c>
      <c r="F12" s="140">
        <v>95</v>
      </c>
      <c r="G12" s="183" t="s">
        <v>252</v>
      </c>
    </row>
    <row r="13" spans="1:13" ht="19.2">
      <c r="A13" s="134" t="str">
        <f>VLOOKUP(C13,vlookup!$A$2:$C$100,2,FALSE)</f>
        <v>M</v>
      </c>
      <c r="B13" s="10"/>
      <c r="C13" s="66" t="s">
        <v>240</v>
      </c>
      <c r="D13" s="81" t="s">
        <v>9</v>
      </c>
      <c r="E13" s="137" t="s">
        <v>94</v>
      </c>
      <c r="F13" s="140">
        <v>126</v>
      </c>
      <c r="G13" s="183" t="s">
        <v>418</v>
      </c>
    </row>
    <row r="14" spans="1:13" ht="19.2">
      <c r="A14" s="150" t="str">
        <f>VLOOKUP(C14,vlookup!$A$2:$C$100,2,FALSE)</f>
        <v>W</v>
      </c>
      <c r="B14" s="10"/>
      <c r="C14" s="66" t="s">
        <v>92</v>
      </c>
      <c r="D14" s="81"/>
      <c r="E14" s="137"/>
      <c r="F14" s="140"/>
      <c r="G14" s="183"/>
      <c r="H14" s="142" t="s">
        <v>185</v>
      </c>
    </row>
    <row r="15" spans="1:13" ht="19.2">
      <c r="A15" s="134" t="str">
        <f>VLOOKUP(C15,vlookup!$A$2:$C$100,2,FALSE)</f>
        <v>M</v>
      </c>
      <c r="B15" s="10"/>
      <c r="C15" s="66" t="s">
        <v>28</v>
      </c>
      <c r="D15" s="81"/>
      <c r="E15" s="137"/>
      <c r="F15" s="140"/>
      <c r="G15" s="183"/>
    </row>
    <row r="16" spans="1:13" ht="19.2">
      <c r="A16" s="134" t="str">
        <f>VLOOKUP(C16,vlookup!$A$2:$C$100,2,FALSE)</f>
        <v>M</v>
      </c>
      <c r="B16" s="10">
        <v>45650</v>
      </c>
      <c r="C16" s="66" t="s">
        <v>102</v>
      </c>
      <c r="D16" s="81" t="s">
        <v>9</v>
      </c>
      <c r="E16" s="137" t="s">
        <v>94</v>
      </c>
      <c r="F16" s="140">
        <v>118</v>
      </c>
      <c r="G16" s="183" t="s">
        <v>396</v>
      </c>
    </row>
    <row r="17" spans="1:8" ht="19.2">
      <c r="A17" s="134" t="str">
        <f>VLOOKUP(C17,vlookup!$A$2:$C$100,2,FALSE)</f>
        <v>M</v>
      </c>
      <c r="B17" s="10">
        <v>45650</v>
      </c>
      <c r="C17" s="66" t="s">
        <v>150</v>
      </c>
      <c r="D17" s="81" t="s">
        <v>9</v>
      </c>
      <c r="E17" s="137" t="s">
        <v>94</v>
      </c>
      <c r="F17" s="140">
        <v>111</v>
      </c>
      <c r="G17" s="183" t="s">
        <v>249</v>
      </c>
    </row>
    <row r="18" spans="1:8" ht="19.2">
      <c r="A18" s="134" t="str">
        <f>VLOOKUP(C18,vlookup!$A$2:$C$100,2,FALSE)</f>
        <v>M</v>
      </c>
      <c r="B18" s="10">
        <v>45650</v>
      </c>
      <c r="C18" s="66" t="s">
        <v>154</v>
      </c>
      <c r="D18" s="81" t="s">
        <v>9</v>
      </c>
      <c r="E18" s="137" t="s">
        <v>94</v>
      </c>
      <c r="F18" s="140">
        <v>114</v>
      </c>
      <c r="G18" s="183" t="s">
        <v>251</v>
      </c>
    </row>
    <row r="19" spans="1:8" ht="19.2">
      <c r="A19" s="134" t="str">
        <f>VLOOKUP(C19,vlookup!$A$2:$C$100,2,FALSE)</f>
        <v>M</v>
      </c>
      <c r="B19" s="10">
        <v>45650</v>
      </c>
      <c r="C19" s="66" t="s">
        <v>167</v>
      </c>
      <c r="D19" s="81" t="s">
        <v>9</v>
      </c>
      <c r="E19" s="137" t="s">
        <v>94</v>
      </c>
      <c r="F19" s="140">
        <v>108</v>
      </c>
      <c r="G19" s="183" t="s">
        <v>281</v>
      </c>
    </row>
    <row r="20" spans="1:8" ht="19.2">
      <c r="A20" s="134" t="str">
        <f>VLOOKUP(C20,vlookup!$A$2:$C$100,2,FALSE)</f>
        <v>M</v>
      </c>
      <c r="B20" s="10">
        <v>45650</v>
      </c>
      <c r="C20" s="66" t="s">
        <v>26</v>
      </c>
      <c r="D20" s="81" t="s">
        <v>9</v>
      </c>
      <c r="E20" s="137" t="s">
        <v>94</v>
      </c>
      <c r="F20" s="140">
        <v>121</v>
      </c>
      <c r="G20" s="183" t="s">
        <v>282</v>
      </c>
    </row>
    <row r="21" spans="1:8" ht="19.2">
      <c r="A21" s="134" t="str">
        <f>VLOOKUP(C21,vlookup!$A$2:$C$100,2,FALSE)</f>
        <v>M</v>
      </c>
      <c r="B21" s="10"/>
      <c r="C21" s="66" t="s">
        <v>30</v>
      </c>
      <c r="D21" s="81"/>
      <c r="E21" s="137"/>
      <c r="F21" s="140"/>
      <c r="G21" s="183"/>
    </row>
    <row r="22" spans="1:8" ht="19.2">
      <c r="A22" s="134" t="str">
        <f>VLOOKUP(C22,vlookup!$A$2:$C$100,2,FALSE)</f>
        <v>M</v>
      </c>
      <c r="B22" s="10">
        <v>45650</v>
      </c>
      <c r="C22" s="66" t="s">
        <v>149</v>
      </c>
      <c r="D22" s="81" t="s">
        <v>9</v>
      </c>
      <c r="E22" s="137" t="s">
        <v>95</v>
      </c>
      <c r="F22" s="140">
        <v>124</v>
      </c>
      <c r="G22" s="183" t="s">
        <v>283</v>
      </c>
    </row>
    <row r="23" spans="1:8" ht="19.2">
      <c r="A23" s="134" t="str">
        <f>VLOOKUP(C23,vlookup!$A$2:$C$100,2,FALSE)</f>
        <v>M</v>
      </c>
      <c r="B23" s="10">
        <v>45650</v>
      </c>
      <c r="C23" s="66" t="s">
        <v>163</v>
      </c>
      <c r="D23" s="81" t="s">
        <v>9</v>
      </c>
      <c r="E23" s="137" t="s">
        <v>94</v>
      </c>
      <c r="F23" s="140">
        <v>124</v>
      </c>
      <c r="G23" s="183" t="s">
        <v>283</v>
      </c>
    </row>
    <row r="24" spans="1:8" ht="19.2">
      <c r="A24" s="150" t="str">
        <f>VLOOKUP(C24,vlookup!$A$2:$C$100,2,FALSE)</f>
        <v>W</v>
      </c>
      <c r="B24" s="10">
        <v>45650</v>
      </c>
      <c r="C24" s="66" t="s">
        <v>161</v>
      </c>
      <c r="D24" s="81" t="s">
        <v>9</v>
      </c>
      <c r="E24" s="137" t="s">
        <v>94</v>
      </c>
      <c r="F24" s="140">
        <v>101</v>
      </c>
      <c r="G24" s="183" t="s">
        <v>284</v>
      </c>
      <c r="H24" s="142" t="s">
        <v>185</v>
      </c>
    </row>
    <row r="25" spans="1:8" ht="19.2">
      <c r="A25" s="134" t="str">
        <f>VLOOKUP(C25,vlookup!$A$2:$C$100,2,FALSE)</f>
        <v>M</v>
      </c>
      <c r="B25" s="10">
        <v>45650</v>
      </c>
      <c r="C25" s="66" t="s">
        <v>21</v>
      </c>
      <c r="D25" s="81" t="s">
        <v>9</v>
      </c>
      <c r="E25" s="137" t="s">
        <v>94</v>
      </c>
      <c r="F25" s="140">
        <v>119</v>
      </c>
      <c r="G25" s="183" t="s">
        <v>277</v>
      </c>
    </row>
    <row r="26" spans="1:8" ht="19.2">
      <c r="A26" s="134" t="str">
        <f>VLOOKUP(C26,vlookup!$A$2:$C$100,2,FALSE)</f>
        <v>M</v>
      </c>
      <c r="B26" s="10">
        <v>45650</v>
      </c>
      <c r="C26" s="66" t="s">
        <v>88</v>
      </c>
      <c r="D26" s="81" t="s">
        <v>9</v>
      </c>
      <c r="E26" s="137" t="s">
        <v>95</v>
      </c>
      <c r="F26" s="140">
        <v>120</v>
      </c>
      <c r="G26" s="183" t="s">
        <v>285</v>
      </c>
    </row>
    <row r="27" spans="1:8" ht="19.2">
      <c r="A27" s="134" t="str">
        <f>VLOOKUP(C27,vlookup!$A$2:$C$100,2,FALSE)</f>
        <v>M</v>
      </c>
      <c r="B27" s="10">
        <v>45650</v>
      </c>
      <c r="C27" s="66" t="s">
        <v>153</v>
      </c>
      <c r="D27" s="81" t="s">
        <v>9</v>
      </c>
      <c r="E27" s="137" t="s">
        <v>94</v>
      </c>
      <c r="F27" s="140">
        <v>112</v>
      </c>
      <c r="G27" s="183" t="s">
        <v>286</v>
      </c>
      <c r="H27" s="142" t="s">
        <v>185</v>
      </c>
    </row>
    <row r="28" spans="1:8" ht="19.2">
      <c r="A28" s="134" t="str">
        <f>VLOOKUP(C28,vlookup!$A$2:$C$100,2,FALSE)</f>
        <v>M</v>
      </c>
      <c r="B28" s="10">
        <v>45650</v>
      </c>
      <c r="C28" s="66" t="s">
        <v>170</v>
      </c>
      <c r="D28" s="81" t="s">
        <v>9</v>
      </c>
      <c r="E28" s="137" t="s">
        <v>94</v>
      </c>
      <c r="F28" s="140">
        <v>120</v>
      </c>
      <c r="G28" s="183" t="s">
        <v>285</v>
      </c>
    </row>
    <row r="29" spans="1:8" ht="19.2">
      <c r="A29" s="134" t="str">
        <f>VLOOKUP(C29,vlookup!$A$2:$C$100,2,FALSE)</f>
        <v>M</v>
      </c>
      <c r="B29" s="10">
        <v>45650</v>
      </c>
      <c r="C29" s="66" t="s">
        <v>174</v>
      </c>
      <c r="D29" s="81" t="s">
        <v>9</v>
      </c>
      <c r="E29" s="137" t="s">
        <v>94</v>
      </c>
      <c r="F29" s="140">
        <v>118</v>
      </c>
      <c r="G29" s="183" t="s">
        <v>245</v>
      </c>
    </row>
    <row r="30" spans="1:8" ht="19.2">
      <c r="A30" s="134" t="str">
        <f>VLOOKUP(C30,vlookup!$A$2:$C$100,2,FALSE)</f>
        <v>M</v>
      </c>
      <c r="B30" s="10">
        <v>45650</v>
      </c>
      <c r="C30" s="66" t="s">
        <v>25</v>
      </c>
      <c r="D30" s="81" t="s">
        <v>9</v>
      </c>
      <c r="E30" s="137" t="s">
        <v>95</v>
      </c>
      <c r="F30" s="140">
        <v>115</v>
      </c>
      <c r="G30" s="183" t="s">
        <v>260</v>
      </c>
      <c r="H30" s="142" t="s">
        <v>185</v>
      </c>
    </row>
    <row r="31" spans="1:8" ht="19.2">
      <c r="A31" s="134" t="str">
        <f>VLOOKUP(C31,vlookup!$A$2:$C$100,2,FALSE)</f>
        <v>M</v>
      </c>
      <c r="B31" s="10">
        <v>45650</v>
      </c>
      <c r="C31" s="66" t="s">
        <v>162</v>
      </c>
      <c r="D31" s="81" t="s">
        <v>9</v>
      </c>
      <c r="E31" s="137" t="s">
        <v>94</v>
      </c>
      <c r="F31" s="140">
        <v>131</v>
      </c>
      <c r="G31" s="183" t="s">
        <v>287</v>
      </c>
    </row>
    <row r="32" spans="1:8" ht="19.2">
      <c r="A32" s="134" t="str">
        <f>VLOOKUP(C32,vlookup!$A$2:$C$100,2,FALSE)</f>
        <v>M</v>
      </c>
      <c r="B32" s="10">
        <v>45650</v>
      </c>
      <c r="C32" s="66" t="s">
        <v>159</v>
      </c>
      <c r="D32" s="81" t="s">
        <v>9</v>
      </c>
      <c r="E32" s="137" t="s">
        <v>94</v>
      </c>
      <c r="F32" s="140">
        <v>115</v>
      </c>
      <c r="G32" s="183" t="s">
        <v>260</v>
      </c>
    </row>
    <row r="33" spans="1:7" ht="19.2">
      <c r="A33" s="134" t="s">
        <v>11</v>
      </c>
      <c r="B33" s="10">
        <v>45650</v>
      </c>
      <c r="C33" s="66" t="s">
        <v>241</v>
      </c>
      <c r="D33" s="81" t="s">
        <v>9</v>
      </c>
      <c r="E33" s="137" t="s">
        <v>94</v>
      </c>
      <c r="F33" s="140">
        <v>116</v>
      </c>
      <c r="G33" s="183" t="s">
        <v>276</v>
      </c>
    </row>
    <row r="34" spans="1:7" ht="19.2">
      <c r="A34" s="134" t="str">
        <f>VLOOKUP(C34,vlookup!$A$2:$C$100,2,FALSE)</f>
        <v>M</v>
      </c>
      <c r="B34" s="10"/>
      <c r="C34" s="66" t="s">
        <v>13</v>
      </c>
      <c r="D34" s="81" t="s">
        <v>9</v>
      </c>
      <c r="E34" s="137" t="s">
        <v>94</v>
      </c>
      <c r="F34" s="140">
        <v>119</v>
      </c>
      <c r="G34" s="183" t="s">
        <v>419</v>
      </c>
    </row>
    <row r="35" spans="1:7" ht="19.2">
      <c r="A35" s="134" t="str">
        <f>VLOOKUP(C35,vlookup!$A$2:$C$100,2,FALSE)</f>
        <v>M</v>
      </c>
      <c r="B35" s="10">
        <v>45650</v>
      </c>
      <c r="C35" s="66" t="s">
        <v>172</v>
      </c>
      <c r="D35" s="81" t="s">
        <v>9</v>
      </c>
      <c r="E35" s="137" t="s">
        <v>94</v>
      </c>
      <c r="F35" s="140">
        <v>123</v>
      </c>
      <c r="G35" s="183" t="s">
        <v>288</v>
      </c>
    </row>
    <row r="36" spans="1:7" ht="19.2">
      <c r="A36" s="134" t="str">
        <f>VLOOKUP(C36,vlookup!$A$2:$C$100,2,FALSE)</f>
        <v>M</v>
      </c>
      <c r="B36" s="10">
        <v>45650</v>
      </c>
      <c r="C36" s="66" t="s">
        <v>169</v>
      </c>
      <c r="D36" s="81" t="s">
        <v>9</v>
      </c>
      <c r="E36" s="137" t="s">
        <v>95</v>
      </c>
      <c r="F36" s="140">
        <v>128</v>
      </c>
      <c r="G36" s="183" t="s">
        <v>289</v>
      </c>
    </row>
    <row r="37" spans="1:7" ht="19.2">
      <c r="A37" s="134" t="str">
        <f>VLOOKUP(C37,vlookup!$A$2:$C$100,2,FALSE)</f>
        <v>M</v>
      </c>
      <c r="B37" s="10">
        <v>45650</v>
      </c>
      <c r="C37" s="66" t="s">
        <v>24</v>
      </c>
      <c r="D37" s="81" t="s">
        <v>9</v>
      </c>
      <c r="E37" s="137" t="s">
        <v>94</v>
      </c>
      <c r="F37" s="140">
        <v>125</v>
      </c>
      <c r="G37" s="183" t="s">
        <v>279</v>
      </c>
    </row>
    <row r="38" spans="1:7" ht="19.2">
      <c r="A38" s="134" t="str">
        <f>VLOOKUP(C38,vlookup!$A$2:$C$100,2,FALSE)</f>
        <v>M</v>
      </c>
      <c r="B38" s="10">
        <v>45650</v>
      </c>
      <c r="C38" s="66" t="s">
        <v>27</v>
      </c>
      <c r="D38" s="81" t="s">
        <v>9</v>
      </c>
      <c r="E38" s="137" t="s">
        <v>94</v>
      </c>
      <c r="F38" s="140">
        <v>122</v>
      </c>
      <c r="G38" s="183" t="s">
        <v>268</v>
      </c>
    </row>
    <row r="39" spans="1:7" ht="19.2">
      <c r="A39" s="134" t="str">
        <f>VLOOKUP(C39,vlookup!$A$2:$C$100,2,FALSE)</f>
        <v>M</v>
      </c>
      <c r="B39" s="10">
        <v>45650</v>
      </c>
      <c r="C39" s="66" t="s">
        <v>164</v>
      </c>
      <c r="D39" s="81" t="s">
        <v>9</v>
      </c>
      <c r="E39" s="137" t="s">
        <v>94</v>
      </c>
      <c r="F39" s="140">
        <v>125</v>
      </c>
      <c r="G39" s="183" t="s">
        <v>279</v>
      </c>
    </row>
    <row r="40" spans="1:7" ht="19.2">
      <c r="A40" s="134" t="str">
        <f>VLOOKUP(C40,vlookup!$A$2:$C$100,2,FALSE)</f>
        <v>M</v>
      </c>
      <c r="B40" s="10">
        <v>45650</v>
      </c>
      <c r="C40" s="66" t="s">
        <v>19</v>
      </c>
      <c r="D40" s="81" t="s">
        <v>9</v>
      </c>
      <c r="E40" s="137" t="s">
        <v>94</v>
      </c>
      <c r="F40" s="140">
        <v>127</v>
      </c>
      <c r="G40" s="183" t="s">
        <v>290</v>
      </c>
    </row>
    <row r="41" spans="1:7" ht="19.2">
      <c r="A41" s="134" t="str">
        <f>VLOOKUP(C41,vlookup!$A$2:$C$100,2,FALSE)</f>
        <v>M</v>
      </c>
      <c r="B41" s="10">
        <v>45650</v>
      </c>
      <c r="C41" s="66" t="s">
        <v>157</v>
      </c>
      <c r="D41" s="81" t="s">
        <v>9</v>
      </c>
      <c r="E41" s="137" t="s">
        <v>94</v>
      </c>
      <c r="F41" s="140">
        <v>115</v>
      </c>
      <c r="G41" s="183" t="s">
        <v>276</v>
      </c>
    </row>
    <row r="42" spans="1:7" ht="19.2">
      <c r="A42" s="134" t="str">
        <f>VLOOKUP(C42,vlookup!$A$2:$C$100,2,FALSE)</f>
        <v>M</v>
      </c>
      <c r="B42" s="10">
        <v>45650</v>
      </c>
      <c r="C42" s="66" t="s">
        <v>166</v>
      </c>
      <c r="D42" s="81" t="s">
        <v>9</v>
      </c>
      <c r="E42" s="137" t="s">
        <v>94</v>
      </c>
      <c r="F42" s="140">
        <v>121</v>
      </c>
      <c r="G42" s="183" t="s">
        <v>282</v>
      </c>
    </row>
    <row r="43" spans="1:7" ht="19.2">
      <c r="A43" s="134" t="str">
        <f>VLOOKUP(C43,vlookup!$A$2:$C$100,2,FALSE)</f>
        <v>M</v>
      </c>
      <c r="B43" s="10">
        <v>45650</v>
      </c>
      <c r="C43" s="66" t="s">
        <v>171</v>
      </c>
      <c r="D43" s="81" t="s">
        <v>9</v>
      </c>
      <c r="E43" s="137" t="s">
        <v>94</v>
      </c>
      <c r="F43" s="140">
        <v>123</v>
      </c>
      <c r="G43" s="183" t="s">
        <v>288</v>
      </c>
    </row>
    <row r="44" spans="1:7" ht="19.2">
      <c r="A44" s="150" t="str">
        <f>VLOOKUP(C44,vlookup!$A$2:$C$100,2,FALSE)</f>
        <v>W</v>
      </c>
      <c r="B44" s="10">
        <v>45650</v>
      </c>
      <c r="C44" s="66" t="s">
        <v>160</v>
      </c>
      <c r="D44" s="81" t="s">
        <v>9</v>
      </c>
      <c r="E44" s="137" t="s">
        <v>94</v>
      </c>
      <c r="F44" s="140">
        <v>85</v>
      </c>
      <c r="G44" s="183" t="s">
        <v>291</v>
      </c>
    </row>
    <row r="45" spans="1:7" ht="19.2">
      <c r="A45" s="134" t="str">
        <f>VLOOKUP(C45,vlookup!$A$2:$C$100,2,FALSE)</f>
        <v>M</v>
      </c>
      <c r="B45" s="10">
        <v>45650</v>
      </c>
      <c r="C45" s="66" t="s">
        <v>165</v>
      </c>
      <c r="D45" s="81" t="s">
        <v>9</v>
      </c>
      <c r="E45" s="137" t="s">
        <v>94</v>
      </c>
      <c r="F45" s="140">
        <v>118</v>
      </c>
      <c r="G45" s="183" t="s">
        <v>292</v>
      </c>
    </row>
    <row r="46" spans="1:7" ht="19.2">
      <c r="A46" s="74"/>
      <c r="B46" s="10"/>
      <c r="C46" s="77"/>
      <c r="D46" s="81"/>
      <c r="E46" s="82"/>
      <c r="F46" s="109"/>
      <c r="G46" s="189"/>
    </row>
    <row r="47" spans="1:7" ht="19.2">
      <c r="A47" s="134"/>
      <c r="B47" s="10"/>
      <c r="C47" s="77" t="s">
        <v>393</v>
      </c>
      <c r="D47" s="81"/>
      <c r="E47" s="82"/>
      <c r="F47" s="109"/>
      <c r="G47" s="189" t="s">
        <v>420</v>
      </c>
    </row>
    <row r="48" spans="1:7" ht="19.2">
      <c r="A48" s="74"/>
      <c r="B48" s="10"/>
      <c r="C48" s="77" t="s">
        <v>398</v>
      </c>
      <c r="D48" s="81"/>
      <c r="E48" s="82"/>
      <c r="F48" s="109"/>
      <c r="G48" s="189" t="s">
        <v>399</v>
      </c>
    </row>
    <row r="49" spans="1:7" ht="19.2">
      <c r="A49" s="74"/>
      <c r="B49" s="10"/>
      <c r="C49" s="77" t="s">
        <v>401</v>
      </c>
      <c r="D49" s="81"/>
      <c r="E49" s="82"/>
      <c r="F49" s="109"/>
      <c r="G49" s="189" t="s">
        <v>421</v>
      </c>
    </row>
    <row r="50" spans="1:7" ht="19.2">
      <c r="A50" s="74"/>
      <c r="B50" s="10"/>
      <c r="C50" s="77" t="s">
        <v>403</v>
      </c>
      <c r="D50" s="81"/>
      <c r="E50" s="82"/>
      <c r="F50" s="109"/>
      <c r="G50" s="189" t="s">
        <v>422</v>
      </c>
    </row>
    <row r="51" spans="1:7" ht="19.2">
      <c r="A51" s="74"/>
      <c r="B51" s="10"/>
      <c r="C51" s="77" t="s">
        <v>405</v>
      </c>
      <c r="D51" s="81"/>
      <c r="E51" s="82"/>
      <c r="F51" s="109"/>
      <c r="G51" s="189" t="s">
        <v>416</v>
      </c>
    </row>
    <row r="52" spans="1:7" ht="19.2">
      <c r="A52" s="74"/>
      <c r="B52" s="10"/>
      <c r="C52" s="77"/>
      <c r="D52" s="81"/>
      <c r="E52" s="82"/>
      <c r="F52" s="109"/>
      <c r="G52" s="189"/>
    </row>
    <row r="53" spans="1:7" ht="19.2">
      <c r="A53" s="74"/>
      <c r="B53" s="10"/>
      <c r="C53" s="77"/>
      <c r="D53" s="81"/>
      <c r="E53" s="82"/>
      <c r="F53" s="109"/>
      <c r="G53" s="189"/>
    </row>
    <row r="54" spans="1:7" ht="19.2">
      <c r="A54" s="74"/>
      <c r="B54" s="10"/>
      <c r="C54" s="77"/>
      <c r="D54" s="81"/>
      <c r="E54" s="82"/>
      <c r="F54" s="109"/>
      <c r="G54" s="189"/>
    </row>
    <row r="55" spans="1:7" ht="19.2">
      <c r="A55" s="74"/>
      <c r="B55" s="10"/>
      <c r="C55" s="77"/>
      <c r="D55" s="81"/>
      <c r="E55" s="82"/>
      <c r="F55" s="109"/>
      <c r="G55" s="135"/>
    </row>
    <row r="56" spans="1:7" ht="19.2">
      <c r="A56" s="74"/>
      <c r="B56" s="10"/>
      <c r="C56" s="77"/>
      <c r="D56" s="81"/>
      <c r="E56" s="82"/>
      <c r="F56" s="109"/>
      <c r="G56" s="135"/>
    </row>
    <row r="57" spans="1:7" ht="19.2">
      <c r="A57" s="74"/>
      <c r="B57" s="10"/>
      <c r="C57" s="77"/>
      <c r="D57" s="81"/>
      <c r="E57" s="82"/>
      <c r="F57" s="109"/>
      <c r="G57" s="135"/>
    </row>
    <row r="58" spans="1:7" ht="19.2">
      <c r="A58" s="74"/>
      <c r="B58" s="10"/>
      <c r="C58" s="77"/>
      <c r="D58" s="81"/>
      <c r="E58" s="82"/>
      <c r="F58" s="109"/>
      <c r="G58" s="135"/>
    </row>
    <row r="59" spans="1:7" ht="19.2">
      <c r="A59" s="74"/>
      <c r="B59" s="10"/>
      <c r="C59" s="77"/>
      <c r="D59" s="81"/>
      <c r="E59" s="82"/>
      <c r="F59" s="109"/>
      <c r="G59" s="135"/>
    </row>
    <row r="60" spans="1:7" ht="19.2">
      <c r="A60" s="74"/>
      <c r="B60" s="10"/>
      <c r="C60" s="77"/>
      <c r="D60" s="81"/>
      <c r="E60" s="82"/>
      <c r="F60" s="109"/>
      <c r="G60" s="135"/>
    </row>
    <row r="61" spans="1:7" ht="19.2">
      <c r="A61" s="74"/>
      <c r="B61" s="10"/>
      <c r="C61" s="77"/>
      <c r="D61" s="81"/>
      <c r="E61" s="82"/>
      <c r="F61" s="109"/>
      <c r="G61" s="135"/>
    </row>
    <row r="62" spans="1:7" ht="19.2">
      <c r="A62" s="74"/>
      <c r="B62" s="10"/>
      <c r="C62" s="77"/>
      <c r="D62" s="81"/>
      <c r="E62" s="82"/>
      <c r="F62" s="109"/>
      <c r="G62" s="135"/>
    </row>
    <row r="63" spans="1:7" ht="19.2">
      <c r="A63" s="74"/>
      <c r="B63" s="10"/>
      <c r="C63" s="77"/>
      <c r="D63" s="81"/>
      <c r="E63" s="82"/>
      <c r="F63" s="109"/>
      <c r="G63" s="135"/>
    </row>
    <row r="64" spans="1:7" ht="19.2">
      <c r="A64" s="74"/>
      <c r="B64" s="10"/>
      <c r="C64" s="77"/>
      <c r="D64" s="81"/>
      <c r="E64" s="82"/>
      <c r="F64" s="109"/>
      <c r="G64" s="135"/>
    </row>
    <row r="65" spans="1:7" ht="19.2">
      <c r="A65" s="74"/>
      <c r="B65" s="10"/>
      <c r="C65" s="77"/>
      <c r="D65" s="81"/>
      <c r="E65" s="82"/>
      <c r="F65" s="109"/>
      <c r="G65" s="135"/>
    </row>
    <row r="66" spans="1:7" ht="19.2">
      <c r="A66" s="74"/>
      <c r="B66" s="10"/>
      <c r="C66" s="77"/>
      <c r="D66" s="81"/>
      <c r="E66" s="82"/>
      <c r="F66" s="109"/>
      <c r="G66" s="135"/>
    </row>
    <row r="67" spans="1:7" ht="19.2">
      <c r="A67" s="74"/>
      <c r="B67" s="10"/>
      <c r="C67" s="77"/>
      <c r="D67" s="81"/>
      <c r="E67" s="82"/>
      <c r="F67" s="109"/>
      <c r="G67" s="135"/>
    </row>
    <row r="68" spans="1:7" ht="19.2">
      <c r="A68" s="74"/>
      <c r="B68" s="10"/>
      <c r="C68" s="77"/>
      <c r="D68" s="81"/>
      <c r="E68" s="82"/>
      <c r="F68" s="109"/>
      <c r="G68" s="135"/>
    </row>
    <row r="69" spans="1:7" ht="19.2">
      <c r="A69" s="74"/>
      <c r="B69" s="10"/>
      <c r="C69" s="77"/>
      <c r="D69" s="81"/>
      <c r="E69" s="82"/>
      <c r="F69" s="109"/>
      <c r="G69" s="135"/>
    </row>
    <row r="70" spans="1:7" ht="19.2">
      <c r="A70" s="74"/>
      <c r="B70" s="10"/>
      <c r="C70" s="77"/>
      <c r="D70" s="81"/>
      <c r="E70" s="82"/>
      <c r="F70" s="109"/>
      <c r="G70" s="135"/>
    </row>
    <row r="71" spans="1:7" ht="19.2">
      <c r="A71" s="74"/>
      <c r="B71" s="10"/>
      <c r="C71" s="77"/>
      <c r="D71" s="81"/>
      <c r="E71" s="82"/>
      <c r="F71" s="109"/>
      <c r="G71" s="135"/>
    </row>
    <row r="72" spans="1:7" ht="19.2">
      <c r="A72" s="74"/>
      <c r="B72" s="10"/>
      <c r="C72" s="77"/>
      <c r="D72" s="81"/>
      <c r="E72" s="82"/>
      <c r="F72" s="109"/>
      <c r="G72" s="135"/>
    </row>
    <row r="73" spans="1:7" ht="19.2">
      <c r="A73" s="74"/>
      <c r="B73" s="10"/>
      <c r="C73" s="77"/>
      <c r="D73" s="81"/>
      <c r="E73" s="82"/>
      <c r="F73" s="109"/>
      <c r="G73" s="135"/>
    </row>
    <row r="74" spans="1:7" ht="19.2">
      <c r="A74" s="74"/>
      <c r="B74" s="10"/>
      <c r="C74" s="77"/>
      <c r="D74" s="81"/>
      <c r="E74" s="82"/>
      <c r="F74" s="109"/>
      <c r="G74" s="135"/>
    </row>
    <row r="75" spans="1:7" ht="19.2">
      <c r="A75" s="74"/>
      <c r="B75" s="10"/>
      <c r="C75" s="77"/>
      <c r="D75" s="81"/>
      <c r="E75" s="82"/>
      <c r="F75" s="109"/>
      <c r="G75" s="135"/>
    </row>
    <row r="76" spans="1:7" ht="19.2">
      <c r="A76" s="74"/>
      <c r="B76" s="10"/>
      <c r="C76" s="77"/>
      <c r="D76" s="81"/>
      <c r="E76" s="82"/>
      <c r="F76" s="109"/>
      <c r="G76" s="135"/>
    </row>
    <row r="77" spans="1:7" ht="19.2">
      <c r="A77" s="74"/>
      <c r="B77" s="10"/>
      <c r="C77" s="77"/>
      <c r="D77" s="81"/>
      <c r="E77" s="82"/>
      <c r="F77" s="109"/>
      <c r="G77" s="135"/>
    </row>
    <row r="78" spans="1:7" ht="19.2">
      <c r="A78" s="74"/>
      <c r="B78" s="10"/>
      <c r="C78" s="77"/>
      <c r="D78" s="81"/>
      <c r="E78" s="82"/>
      <c r="F78" s="109"/>
      <c r="G78" s="135"/>
    </row>
    <row r="79" spans="1:7" ht="19.2">
      <c r="A79" s="74"/>
      <c r="B79" s="10"/>
      <c r="C79" s="77"/>
      <c r="D79" s="81"/>
      <c r="E79" s="82"/>
      <c r="F79" s="109"/>
      <c r="G79" s="135"/>
    </row>
    <row r="80" spans="1:7" ht="19.2">
      <c r="A80" s="74"/>
      <c r="B80" s="10"/>
      <c r="C80" s="77"/>
      <c r="D80" s="81"/>
      <c r="E80" s="82"/>
      <c r="F80" s="109"/>
      <c r="G80" s="135"/>
    </row>
    <row r="81" spans="1:7" ht="19.2">
      <c r="A81" s="74"/>
      <c r="B81" s="10"/>
      <c r="C81" s="77"/>
      <c r="D81" s="81"/>
      <c r="E81" s="82"/>
      <c r="F81" s="109"/>
      <c r="G81" s="135"/>
    </row>
    <row r="82" spans="1:7" ht="19.2">
      <c r="A82" s="74"/>
      <c r="B82" s="10"/>
      <c r="C82" s="77"/>
      <c r="D82" s="81"/>
      <c r="E82" s="82"/>
      <c r="F82" s="109"/>
      <c r="G82" s="135"/>
    </row>
    <row r="83" spans="1:7" ht="19.2">
      <c r="A83" s="74"/>
      <c r="B83" s="10"/>
      <c r="C83" s="77"/>
      <c r="D83" s="81"/>
      <c r="E83" s="82"/>
      <c r="F83" s="109"/>
      <c r="G83" s="135"/>
    </row>
    <row r="84" spans="1:7" ht="19.2">
      <c r="A84" s="74"/>
      <c r="B84" s="10"/>
      <c r="C84" s="77"/>
      <c r="D84" s="81"/>
      <c r="E84" s="82"/>
      <c r="F84" s="109"/>
      <c r="G84" s="135"/>
    </row>
    <row r="85" spans="1:7" ht="19.2">
      <c r="A85" s="74"/>
      <c r="B85" s="10"/>
      <c r="C85" s="77"/>
      <c r="D85" s="81"/>
      <c r="E85" s="82"/>
      <c r="F85" s="109"/>
      <c r="G85" s="135"/>
    </row>
    <row r="86" spans="1:7" ht="19.2">
      <c r="A86" s="74"/>
      <c r="B86" s="10"/>
      <c r="C86" s="77"/>
      <c r="D86" s="81"/>
      <c r="E86" s="82"/>
      <c r="F86" s="109"/>
      <c r="G86" s="135"/>
    </row>
    <row r="87" spans="1:7" ht="19.2">
      <c r="A87" s="74"/>
      <c r="B87" s="10"/>
      <c r="C87" s="77"/>
      <c r="D87" s="81"/>
      <c r="E87" s="82"/>
      <c r="F87" s="109"/>
      <c r="G87" s="135"/>
    </row>
    <row r="88" spans="1:7" ht="19.2">
      <c r="A88" s="74"/>
      <c r="B88" s="10"/>
      <c r="C88" s="77"/>
      <c r="D88" s="81"/>
      <c r="E88" s="82"/>
      <c r="F88" s="109"/>
      <c r="G88" s="135"/>
    </row>
    <row r="89" spans="1:7" ht="19.2">
      <c r="A89" s="74"/>
      <c r="B89" s="10"/>
      <c r="C89" s="77"/>
      <c r="D89" s="81"/>
      <c r="E89" s="82"/>
      <c r="F89" s="109"/>
      <c r="G89" s="135"/>
    </row>
    <row r="90" spans="1:7" ht="19.2">
      <c r="A90" s="74"/>
      <c r="B90" s="10"/>
      <c r="C90" s="77"/>
      <c r="D90" s="81"/>
      <c r="E90" s="82"/>
      <c r="F90" s="109"/>
      <c r="G90" s="135"/>
    </row>
    <row r="91" spans="1:7" ht="19.2">
      <c r="A91" s="74"/>
      <c r="B91" s="10"/>
      <c r="C91" s="77"/>
      <c r="D91" s="81"/>
      <c r="E91" s="82"/>
      <c r="F91" s="109"/>
      <c r="G91" s="135"/>
    </row>
    <row r="92" spans="1:7" ht="19.2">
      <c r="A92" s="74"/>
      <c r="B92" s="10"/>
      <c r="C92" s="77"/>
      <c r="D92" s="81"/>
      <c r="E92" s="82"/>
      <c r="F92" s="109"/>
      <c r="G92" s="135"/>
    </row>
    <row r="93" spans="1:7" ht="19.2">
      <c r="A93" s="74"/>
      <c r="B93" s="10"/>
      <c r="C93" s="77"/>
      <c r="D93" s="81"/>
      <c r="E93" s="82"/>
      <c r="F93" s="109"/>
      <c r="G93" s="135"/>
    </row>
    <row r="94" spans="1:7" ht="19.2">
      <c r="A94" s="74"/>
      <c r="B94" s="10"/>
      <c r="C94" s="77"/>
      <c r="D94" s="81"/>
      <c r="E94" s="82"/>
      <c r="F94" s="109"/>
      <c r="G94" s="135"/>
    </row>
    <row r="95" spans="1:7" ht="19.2">
      <c r="A95" s="74"/>
      <c r="B95" s="10"/>
      <c r="C95" s="77"/>
      <c r="D95" s="81"/>
      <c r="E95" s="82"/>
      <c r="F95" s="109"/>
      <c r="G95" s="135"/>
    </row>
    <row r="96" spans="1:7" ht="19.2">
      <c r="A96" s="74"/>
      <c r="B96" s="10"/>
      <c r="C96" s="77"/>
      <c r="D96" s="81"/>
      <c r="E96" s="82"/>
      <c r="F96" s="109"/>
      <c r="G96" s="135"/>
    </row>
    <row r="97" spans="1:7" ht="19.2">
      <c r="A97" s="74"/>
      <c r="B97" s="10"/>
      <c r="C97" s="77"/>
      <c r="D97" s="81"/>
      <c r="E97" s="82"/>
      <c r="F97" s="109"/>
      <c r="G97" s="135"/>
    </row>
    <row r="98" spans="1:7" ht="19.2">
      <c r="A98" s="74"/>
      <c r="B98" s="10"/>
      <c r="C98" s="77"/>
      <c r="D98" s="81"/>
      <c r="E98" s="82"/>
      <c r="F98" s="109"/>
      <c r="G98" s="135"/>
    </row>
    <row r="99" spans="1:7" ht="19.2">
      <c r="A99" s="74"/>
      <c r="B99" s="10"/>
      <c r="C99" s="77"/>
      <c r="D99" s="81"/>
      <c r="E99" s="82"/>
      <c r="F99" s="109"/>
      <c r="G99" s="135"/>
    </row>
    <row r="100" spans="1:7" ht="19.2">
      <c r="A100" s="74"/>
      <c r="B100" s="10"/>
      <c r="C100" s="77"/>
      <c r="D100" s="81"/>
      <c r="E100" s="82"/>
      <c r="F100" s="109"/>
      <c r="G100" s="135"/>
    </row>
    <row r="101" spans="1:7" ht="19.2">
      <c r="A101" s="74"/>
      <c r="B101" s="10"/>
      <c r="C101" s="77"/>
      <c r="D101" s="81"/>
      <c r="E101" s="82"/>
      <c r="F101" s="109"/>
      <c r="G101" s="135"/>
    </row>
    <row r="102" spans="1:7" ht="19.2">
      <c r="A102" s="74"/>
      <c r="B102" s="10"/>
      <c r="C102" s="66"/>
      <c r="D102" s="81"/>
      <c r="E102" s="82"/>
      <c r="F102" s="109"/>
      <c r="G102" s="135"/>
    </row>
    <row r="103" spans="1:7" ht="19.2">
      <c r="A103" s="74"/>
      <c r="B103" s="10"/>
      <c r="C103" s="66"/>
      <c r="D103" s="81"/>
      <c r="E103" s="82"/>
      <c r="F103" s="109"/>
      <c r="G103" s="135"/>
    </row>
    <row r="104" spans="1:7" ht="19.2">
      <c r="A104" s="74"/>
      <c r="B104" s="10"/>
      <c r="C104" s="66"/>
      <c r="D104" s="81"/>
      <c r="E104" s="82"/>
      <c r="F104" s="109"/>
      <c r="G104" s="135"/>
    </row>
    <row r="105" spans="1:7" ht="19.2">
      <c r="A105" s="74"/>
      <c r="B105" s="10"/>
      <c r="C105" s="66"/>
      <c r="D105" s="81"/>
      <c r="E105" s="82"/>
      <c r="F105" s="109"/>
      <c r="G105" s="135"/>
    </row>
    <row r="106" spans="1:7" ht="19.2">
      <c r="A106" s="74"/>
      <c r="B106" s="10"/>
      <c r="C106" s="66"/>
      <c r="D106" s="81"/>
      <c r="E106" s="82"/>
      <c r="F106" s="109"/>
      <c r="G106" s="135"/>
    </row>
    <row r="107" spans="1:7" ht="19.2">
      <c r="A107" s="74"/>
      <c r="B107" s="10"/>
      <c r="C107" s="66"/>
      <c r="D107" s="81"/>
      <c r="E107" s="82"/>
      <c r="F107" s="109"/>
      <c r="G107" s="135"/>
    </row>
    <row r="108" spans="1:7" ht="19.2">
      <c r="A108" s="74"/>
      <c r="B108" s="10"/>
      <c r="C108" s="66"/>
      <c r="D108" s="81"/>
      <c r="E108" s="82"/>
      <c r="F108" s="109"/>
      <c r="G108" s="135"/>
    </row>
    <row r="109" spans="1:7" ht="19.2">
      <c r="A109" s="74"/>
      <c r="B109" s="10"/>
      <c r="C109" s="66"/>
      <c r="D109" s="81"/>
      <c r="E109" s="82"/>
      <c r="F109" s="109"/>
      <c r="G109" s="135"/>
    </row>
    <row r="110" spans="1:7" ht="19.2">
      <c r="A110" s="74"/>
      <c r="B110" s="10"/>
      <c r="C110" s="66"/>
      <c r="D110" s="81"/>
      <c r="E110" s="82"/>
      <c r="F110" s="109"/>
      <c r="G110" s="135"/>
    </row>
    <row r="111" spans="1:7" ht="19.2">
      <c r="A111" s="74"/>
      <c r="B111" s="10"/>
      <c r="C111" s="66"/>
      <c r="D111" s="81"/>
      <c r="E111" s="82"/>
      <c r="F111" s="109"/>
      <c r="G111" s="135"/>
    </row>
    <row r="112" spans="1:7" ht="19.2">
      <c r="A112" s="74"/>
      <c r="B112" s="10"/>
      <c r="C112" s="66"/>
      <c r="D112" s="81"/>
      <c r="E112" s="82"/>
      <c r="F112" s="109"/>
      <c r="G112" s="135"/>
    </row>
    <row r="113" spans="1:7" ht="19.2">
      <c r="A113" s="74"/>
      <c r="B113" s="10"/>
      <c r="C113" s="66"/>
      <c r="D113" s="81"/>
      <c r="E113" s="82"/>
      <c r="F113" s="109"/>
      <c r="G113" s="135"/>
    </row>
    <row r="114" spans="1:7" ht="19.2">
      <c r="A114" s="74"/>
      <c r="B114" s="10"/>
      <c r="C114" s="66"/>
      <c r="D114" s="81"/>
      <c r="E114" s="82"/>
      <c r="F114" s="109"/>
      <c r="G114" s="135"/>
    </row>
    <row r="115" spans="1:7" ht="19.2">
      <c r="A115" s="74"/>
      <c r="B115" s="10"/>
      <c r="C115" s="66"/>
      <c r="D115" s="81"/>
      <c r="E115" s="82"/>
      <c r="F115" s="109"/>
      <c r="G115" s="135"/>
    </row>
    <row r="116" spans="1:7" ht="19.2">
      <c r="A116" s="74"/>
      <c r="B116" s="10"/>
      <c r="C116" s="66"/>
      <c r="D116" s="81"/>
      <c r="E116" s="82"/>
      <c r="F116" s="109"/>
      <c r="G116" s="135"/>
    </row>
    <row r="117" spans="1:7" ht="19.2">
      <c r="A117" s="74"/>
      <c r="B117" s="10"/>
      <c r="C117" s="66"/>
      <c r="D117" s="81"/>
      <c r="E117" s="82"/>
      <c r="F117" s="109"/>
      <c r="G117" s="135"/>
    </row>
    <row r="118" spans="1:7" ht="19.2">
      <c r="A118" s="74"/>
      <c r="B118" s="10"/>
      <c r="C118" s="66"/>
      <c r="D118" s="81"/>
      <c r="E118" s="82"/>
      <c r="F118" s="109"/>
      <c r="G118" s="135"/>
    </row>
    <row r="119" spans="1:7" ht="19.2">
      <c r="A119" s="74"/>
      <c r="B119" s="10"/>
      <c r="C119" s="66"/>
      <c r="D119" s="81"/>
      <c r="E119" s="82"/>
      <c r="F119" s="109"/>
      <c r="G119" s="135"/>
    </row>
    <row r="120" spans="1:7" ht="19.2">
      <c r="A120" s="74"/>
      <c r="B120" s="10"/>
      <c r="C120" s="66"/>
      <c r="D120" s="81"/>
      <c r="E120" s="82"/>
      <c r="F120" s="109"/>
      <c r="G120" s="135"/>
    </row>
    <row r="121" spans="1:7" ht="19.2">
      <c r="A121" s="74"/>
      <c r="B121" s="10"/>
      <c r="C121" s="66"/>
      <c r="D121" s="81"/>
      <c r="E121" s="82"/>
      <c r="F121" s="109"/>
      <c r="G121" s="135"/>
    </row>
    <row r="122" spans="1:7" ht="19.2">
      <c r="A122" s="74"/>
      <c r="B122" s="10"/>
      <c r="C122" s="66"/>
      <c r="D122" s="81"/>
      <c r="E122" s="82"/>
      <c r="F122" s="109"/>
      <c r="G122" s="135"/>
    </row>
    <row r="123" spans="1:7" ht="19.2">
      <c r="A123" s="74"/>
      <c r="B123" s="10"/>
      <c r="C123" s="66"/>
      <c r="D123" s="81"/>
      <c r="E123" s="82"/>
      <c r="F123" s="109"/>
      <c r="G123" s="135"/>
    </row>
    <row r="124" spans="1:7" ht="19.2">
      <c r="A124" s="74"/>
      <c r="B124" s="10"/>
      <c r="C124" s="66"/>
      <c r="D124" s="81"/>
      <c r="E124" s="82"/>
      <c r="F124" s="109"/>
      <c r="G124" s="135"/>
    </row>
    <row r="125" spans="1:7" ht="19.2">
      <c r="A125" s="74"/>
      <c r="B125" s="10"/>
      <c r="C125" s="66"/>
      <c r="D125" s="81"/>
      <c r="E125" s="82"/>
      <c r="F125" s="109"/>
      <c r="G125" s="135"/>
    </row>
    <row r="126" spans="1:7" ht="19.2">
      <c r="A126" s="74"/>
      <c r="B126" s="10"/>
      <c r="C126" s="66"/>
      <c r="D126" s="81"/>
      <c r="E126" s="82"/>
      <c r="F126" s="109"/>
      <c r="G126" s="135"/>
    </row>
    <row r="127" spans="1:7" ht="19.2">
      <c r="A127" s="74"/>
      <c r="B127" s="10"/>
      <c r="C127" s="66"/>
      <c r="D127" s="81"/>
      <c r="E127" s="82"/>
      <c r="F127" s="109"/>
      <c r="G127" s="135"/>
    </row>
    <row r="128" spans="1:7" ht="19.2">
      <c r="A128" s="74"/>
      <c r="B128" s="10"/>
      <c r="C128" s="66"/>
      <c r="D128" s="81"/>
      <c r="E128" s="82"/>
      <c r="F128" s="109"/>
      <c r="G128" s="135"/>
    </row>
    <row r="129" spans="1:7" ht="19.2">
      <c r="A129" s="74"/>
      <c r="B129" s="10"/>
      <c r="C129" s="66"/>
      <c r="D129" s="81"/>
      <c r="E129" s="82"/>
      <c r="F129" s="109"/>
      <c r="G129" s="135"/>
    </row>
    <row r="130" spans="1:7" ht="19.2">
      <c r="A130" s="74"/>
      <c r="B130" s="10"/>
      <c r="C130" s="66"/>
      <c r="D130" s="81"/>
      <c r="E130" s="82"/>
      <c r="F130" s="109"/>
      <c r="G130" s="135"/>
    </row>
    <row r="131" spans="1:7" ht="19.2">
      <c r="A131" s="74"/>
      <c r="B131" s="10"/>
      <c r="C131" s="66"/>
      <c r="D131" s="81"/>
      <c r="E131" s="82"/>
      <c r="F131" s="109"/>
      <c r="G131" s="135"/>
    </row>
    <row r="132" spans="1:7" ht="19.2">
      <c r="A132" s="74"/>
      <c r="B132" s="10"/>
      <c r="C132" s="66"/>
      <c r="D132" s="81"/>
      <c r="E132" s="82"/>
      <c r="F132" s="109"/>
      <c r="G132" s="135"/>
    </row>
    <row r="133" spans="1:7" ht="19.2">
      <c r="A133" s="74"/>
      <c r="B133" s="10"/>
      <c r="C133" s="66"/>
      <c r="D133" s="81"/>
      <c r="E133" s="82"/>
    </row>
    <row r="134" spans="1:7" ht="19.2">
      <c r="A134" s="74"/>
      <c r="B134" s="10"/>
      <c r="C134" s="66"/>
      <c r="D134" s="81"/>
      <c r="E134" s="82"/>
    </row>
    <row r="135" spans="1:7" ht="19.2">
      <c r="A135" s="74"/>
      <c r="B135" s="10"/>
      <c r="C135" s="66"/>
      <c r="D135" s="81"/>
      <c r="E135" s="82"/>
    </row>
    <row r="136" spans="1:7" ht="19.2">
      <c r="A136" s="74"/>
      <c r="B136" s="10"/>
      <c r="C136" s="66"/>
      <c r="D136" s="81"/>
      <c r="E136" s="82"/>
    </row>
    <row r="137" spans="1:7" ht="19.2">
      <c r="A137" s="74"/>
      <c r="B137" s="10"/>
      <c r="C137" s="66"/>
      <c r="D137" s="81"/>
      <c r="E137" s="82"/>
    </row>
    <row r="138" spans="1:7" ht="19.2">
      <c r="A138" s="74"/>
      <c r="B138" s="10"/>
      <c r="C138" s="66"/>
      <c r="D138" s="81"/>
      <c r="E138" s="82"/>
    </row>
    <row r="139" spans="1:7" ht="19.2">
      <c r="A139" s="74"/>
      <c r="B139" s="10"/>
      <c r="C139" s="66"/>
      <c r="D139" s="81"/>
      <c r="E139" s="82"/>
    </row>
    <row r="140" spans="1:7" ht="19.2">
      <c r="A140" s="74"/>
      <c r="B140" s="10"/>
      <c r="C140" s="66"/>
      <c r="D140" s="81"/>
      <c r="E140" s="82"/>
    </row>
    <row r="141" spans="1:7" ht="19.2">
      <c r="A141" s="74"/>
      <c r="B141" s="10"/>
      <c r="C141" s="66"/>
      <c r="D141" s="81"/>
      <c r="E141" s="82"/>
    </row>
    <row r="142" spans="1:7" ht="19.2">
      <c r="A142" s="74"/>
      <c r="B142" s="10"/>
      <c r="C142" s="66"/>
      <c r="D142" s="81"/>
      <c r="E142" s="82"/>
    </row>
    <row r="143" spans="1:7" ht="19.2">
      <c r="A143" s="74"/>
      <c r="B143" s="10"/>
      <c r="C143" s="66"/>
      <c r="D143" s="81"/>
      <c r="E143" s="82"/>
    </row>
    <row r="144" spans="1:7" ht="19.2">
      <c r="A144" s="74"/>
      <c r="B144" s="10"/>
      <c r="C144" s="66"/>
      <c r="D144" s="81"/>
      <c r="E144" s="82"/>
    </row>
    <row r="145" spans="1:5" ht="19.2">
      <c r="A145" s="74"/>
      <c r="B145" s="10"/>
      <c r="C145" s="66"/>
      <c r="D145" s="81"/>
      <c r="E145" s="82"/>
    </row>
    <row r="146" spans="1:5" ht="19.2">
      <c r="A146" s="74"/>
      <c r="B146" s="10"/>
      <c r="C146" s="66"/>
      <c r="D146" s="81"/>
      <c r="E146" s="82"/>
    </row>
    <row r="147" spans="1:5" ht="19.2">
      <c r="A147" s="74"/>
      <c r="B147" s="10"/>
      <c r="C147" s="66"/>
      <c r="D147" s="81"/>
      <c r="E147" s="82"/>
    </row>
    <row r="148" spans="1:5" ht="19.2">
      <c r="A148" s="74"/>
      <c r="B148" s="10"/>
      <c r="C148" s="66"/>
      <c r="D148" s="81"/>
      <c r="E148" s="82"/>
    </row>
    <row r="149" spans="1:5" ht="19.2">
      <c r="A149" s="74"/>
      <c r="B149" s="10"/>
      <c r="C149" s="66"/>
      <c r="D149" s="81"/>
      <c r="E149" s="82"/>
    </row>
    <row r="150" spans="1:5" ht="19.2">
      <c r="A150" s="74"/>
      <c r="B150" s="10"/>
      <c r="C150" s="66"/>
      <c r="D150" s="81"/>
      <c r="E150" s="82"/>
    </row>
    <row r="151" spans="1:5" ht="19.2">
      <c r="A151" s="74"/>
      <c r="B151" s="10"/>
      <c r="C151" s="66"/>
      <c r="D151" s="81"/>
      <c r="E151" s="82"/>
    </row>
    <row r="152" spans="1:5" ht="19.2">
      <c r="A152" s="74"/>
      <c r="B152" s="10"/>
      <c r="C152" s="66"/>
      <c r="D152" s="81"/>
      <c r="E152" s="82"/>
    </row>
    <row r="153" spans="1:5" ht="19.2">
      <c r="A153" s="74"/>
      <c r="B153" s="10"/>
      <c r="C153" s="66"/>
      <c r="D153" s="81"/>
      <c r="E153" s="82"/>
    </row>
    <row r="154" spans="1:5" ht="19.2">
      <c r="A154" s="74"/>
      <c r="B154" s="10"/>
      <c r="C154" s="66"/>
      <c r="D154" s="81"/>
      <c r="E154" s="82"/>
    </row>
    <row r="155" spans="1:5" ht="19.2">
      <c r="A155" s="74"/>
      <c r="B155" s="10"/>
      <c r="C155" s="66"/>
      <c r="D155" s="81"/>
      <c r="E155" s="82"/>
    </row>
    <row r="156" spans="1:5" ht="19.2">
      <c r="A156" s="74"/>
      <c r="B156" s="10"/>
      <c r="C156" s="66"/>
      <c r="D156" s="81"/>
      <c r="E156" s="82"/>
    </row>
    <row r="157" spans="1:5" ht="19.2">
      <c r="A157" s="74"/>
      <c r="B157" s="10"/>
      <c r="C157" s="66"/>
      <c r="D157" s="81"/>
      <c r="E157" s="82"/>
    </row>
    <row r="158" spans="1:5" ht="19.2">
      <c r="A158" s="74"/>
      <c r="B158" s="10"/>
      <c r="C158" s="66"/>
      <c r="D158" s="81"/>
      <c r="E158" s="82"/>
    </row>
    <row r="159" spans="1:5" ht="19.2">
      <c r="A159" s="74"/>
      <c r="B159" s="10"/>
      <c r="C159" s="66"/>
      <c r="D159" s="81"/>
      <c r="E159" s="82"/>
    </row>
    <row r="160" spans="1:5" ht="19.2">
      <c r="A160" s="74"/>
      <c r="B160" s="10"/>
      <c r="C160" s="66"/>
      <c r="D160" s="81"/>
      <c r="E160" s="82"/>
    </row>
    <row r="161" spans="1:5" ht="19.2">
      <c r="A161" s="74"/>
      <c r="B161" s="10"/>
      <c r="C161" s="66"/>
      <c r="D161" s="81"/>
      <c r="E161" s="82"/>
    </row>
    <row r="162" spans="1:5" ht="19.2">
      <c r="A162" s="74"/>
      <c r="B162" s="10"/>
      <c r="C162" s="66"/>
      <c r="D162" s="81"/>
      <c r="E162" s="82"/>
    </row>
    <row r="163" spans="1:5" ht="19.2">
      <c r="A163" s="74"/>
      <c r="B163" s="10"/>
      <c r="C163" s="66"/>
      <c r="D163" s="81"/>
      <c r="E163" s="82"/>
    </row>
    <row r="164" spans="1:5" ht="19.2">
      <c r="A164" s="74"/>
      <c r="B164" s="10"/>
      <c r="C164" s="66"/>
      <c r="D164" s="81"/>
      <c r="E164" s="82"/>
    </row>
    <row r="165" spans="1:5" ht="19.2">
      <c r="A165" s="74"/>
      <c r="B165" s="10"/>
      <c r="C165" s="66"/>
      <c r="D165" s="81"/>
      <c r="E165" s="82"/>
    </row>
    <row r="166" spans="1:5" ht="19.2">
      <c r="A166" s="74"/>
      <c r="B166" s="10"/>
      <c r="C166" s="66"/>
      <c r="D166" s="81"/>
      <c r="E166" s="82"/>
    </row>
    <row r="167" spans="1:5" ht="19.2">
      <c r="A167" s="74"/>
      <c r="B167" s="10"/>
      <c r="C167" s="66"/>
      <c r="D167" s="81"/>
      <c r="E167" s="82"/>
    </row>
    <row r="168" spans="1:5" ht="19.2">
      <c r="A168" s="74"/>
      <c r="B168" s="10"/>
      <c r="C168" s="66"/>
      <c r="D168" s="81"/>
      <c r="E168" s="82"/>
    </row>
    <row r="169" spans="1:5" ht="19.2">
      <c r="A169" s="74"/>
      <c r="B169" s="10"/>
      <c r="C169" s="66"/>
      <c r="D169" s="81"/>
      <c r="E169" s="82"/>
    </row>
    <row r="170" spans="1:5" ht="19.2">
      <c r="A170" s="74"/>
      <c r="B170" s="10"/>
      <c r="C170" s="66"/>
      <c r="D170" s="81"/>
      <c r="E170" s="82"/>
    </row>
    <row r="171" spans="1:5" ht="19.2">
      <c r="A171" s="74"/>
      <c r="B171" s="10"/>
      <c r="C171" s="66"/>
      <c r="D171" s="81"/>
      <c r="E171" s="82"/>
    </row>
    <row r="172" spans="1:5" ht="19.2">
      <c r="A172" s="74"/>
      <c r="B172" s="10"/>
      <c r="C172" s="66"/>
      <c r="D172" s="81"/>
      <c r="E172" s="82"/>
    </row>
    <row r="173" spans="1:5" ht="19.2">
      <c r="A173" s="74"/>
      <c r="B173" s="10"/>
      <c r="C173" s="66"/>
      <c r="D173" s="81"/>
      <c r="E173" s="82"/>
    </row>
  </sheetData>
  <autoFilter ref="A1:G1" xr:uid="{0CE77F54-9511-4232-843F-094B968A77B3}">
    <sortState xmlns:xlrd2="http://schemas.microsoft.com/office/spreadsheetml/2017/richdata2" ref="A2:G45">
      <sortCondition ref="C1"/>
    </sortState>
  </autoFilter>
  <phoneticPr fontId="3"/>
  <conditionalFormatting sqref="C45">
    <cfRule type="expression" dxfId="5" priority="1">
      <formula>D46="F"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E7D-3FBB-40F3-BBF0-72F43BAE7E4A}">
  <dimension ref="A1:J364"/>
  <sheetViews>
    <sheetView topLeftCell="A29" zoomScale="64" zoomScaleNormal="100" workbookViewId="0">
      <selection activeCell="H35" sqref="H35"/>
    </sheetView>
  </sheetViews>
  <sheetFormatPr defaultColWidth="8.8984375" defaultRowHeight="18"/>
  <cols>
    <col min="1" max="1" width="8.8984375" style="151"/>
    <col min="2" max="2" width="11.59765625" bestFit="1" customWidth="1"/>
    <col min="3" max="3" width="11.3984375" bestFit="1" customWidth="1"/>
    <col min="5" max="5" width="8.8984375" style="169"/>
    <col min="6" max="6" width="14.5" style="166" customWidth="1"/>
    <col min="7" max="7" width="10.8984375" style="188" bestFit="1" customWidth="1"/>
    <col min="8" max="8" width="9" style="169" bestFit="1" customWidth="1"/>
    <col min="9" max="9" width="10.09765625" bestFit="1" customWidth="1"/>
    <col min="10" max="10" width="21.59765625" style="142" customWidth="1"/>
  </cols>
  <sheetData>
    <row r="1" spans="1:10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171" t="s">
        <v>4</v>
      </c>
      <c r="F1" s="164" t="s">
        <v>83</v>
      </c>
      <c r="G1" s="193" t="s">
        <v>84</v>
      </c>
      <c r="H1" s="167" t="s">
        <v>85</v>
      </c>
      <c r="I1" s="38" t="s">
        <v>56</v>
      </c>
      <c r="J1" s="143" t="s">
        <v>148</v>
      </c>
    </row>
    <row r="2" spans="1:10" ht="19.8" thickTop="1">
      <c r="A2" s="134" t="str">
        <f>VLOOKUP(C2,vlookup!$A$2:$C$100,2,FALSE)</f>
        <v>M</v>
      </c>
      <c r="B2" s="10">
        <v>45652</v>
      </c>
      <c r="C2" s="66" t="s">
        <v>209</v>
      </c>
      <c r="D2" s="81" t="s">
        <v>9</v>
      </c>
      <c r="E2" s="157" t="s">
        <v>87</v>
      </c>
      <c r="F2" s="158">
        <v>346</v>
      </c>
      <c r="G2" s="182" t="s">
        <v>244</v>
      </c>
      <c r="H2" s="159">
        <v>45</v>
      </c>
      <c r="I2" s="170" t="str">
        <f>VLOOKUP(C2,vlookup!$A$2:$F$47,6,FALSE)</f>
        <v>S</v>
      </c>
    </row>
    <row r="3" spans="1:10" ht="19.2">
      <c r="A3" s="134" t="str">
        <f>VLOOKUP(C3,vlookup!$A$2:$C$100,2,FALSE)</f>
        <v>M</v>
      </c>
      <c r="B3" s="10">
        <v>45652</v>
      </c>
      <c r="C3" s="66" t="s">
        <v>203</v>
      </c>
      <c r="D3" s="81" t="s">
        <v>9</v>
      </c>
      <c r="E3" s="157" t="s">
        <v>86</v>
      </c>
      <c r="F3" s="158">
        <v>354</v>
      </c>
      <c r="G3" s="182" t="s">
        <v>245</v>
      </c>
      <c r="H3" s="159">
        <v>47</v>
      </c>
      <c r="I3" s="170" t="str">
        <f>VLOOKUP(C3,vlookup!$A$2:$F$47,6,FALSE)</f>
        <v>S</v>
      </c>
    </row>
    <row r="4" spans="1:10" ht="19.2">
      <c r="A4" s="134" t="str">
        <f>VLOOKUP(C4,vlookup!$A$2:$C$100,2,FALSE)</f>
        <v>M</v>
      </c>
      <c r="B4" s="10">
        <v>45652</v>
      </c>
      <c r="C4" s="66" t="s">
        <v>243</v>
      </c>
      <c r="D4" s="81" t="s">
        <v>9</v>
      </c>
      <c r="E4" s="157" t="s">
        <v>87</v>
      </c>
      <c r="F4" s="158">
        <v>340</v>
      </c>
      <c r="G4" s="182" t="s">
        <v>246</v>
      </c>
      <c r="H4" s="159">
        <v>54</v>
      </c>
      <c r="I4" s="170" t="str">
        <f>VLOOKUP(C4,vlookup!$A$2:$F$47,6,FALSE)</f>
        <v>S</v>
      </c>
    </row>
    <row r="5" spans="1:10" ht="19.2">
      <c r="A5" s="134" t="str">
        <f>VLOOKUP(C5,vlookup!$A$2:$C$100,2,FALSE)</f>
        <v>M</v>
      </c>
      <c r="B5" s="10">
        <v>45652</v>
      </c>
      <c r="C5" s="66" t="s">
        <v>238</v>
      </c>
      <c r="D5" s="81" t="s">
        <v>9</v>
      </c>
      <c r="E5" s="157" t="s">
        <v>86</v>
      </c>
      <c r="F5" s="158">
        <v>340</v>
      </c>
      <c r="G5" s="182" t="s">
        <v>246</v>
      </c>
      <c r="H5" s="159">
        <v>52</v>
      </c>
      <c r="I5" s="170" t="str">
        <f>VLOOKUP(C5,vlookup!$A$2:$F$47,6,FALSE)</f>
        <v>S</v>
      </c>
    </row>
    <row r="6" spans="1:10" ht="19.2">
      <c r="A6" s="150" t="str">
        <f>VLOOKUP(C6,vlookup!$A$2:$C$100,2,FALSE)</f>
        <v>W</v>
      </c>
      <c r="B6" s="10">
        <v>45652</v>
      </c>
      <c r="C6" s="66" t="s">
        <v>91</v>
      </c>
      <c r="D6" s="81" t="s">
        <v>9</v>
      </c>
      <c r="E6" s="157" t="s">
        <v>86</v>
      </c>
      <c r="F6" s="158"/>
      <c r="G6" s="182"/>
      <c r="H6" s="159"/>
      <c r="I6" s="170" t="str">
        <f>VLOOKUP(C6,vlookup!$A$2:$F$47,6,FALSE)</f>
        <v>S</v>
      </c>
      <c r="J6" s="142" t="s">
        <v>232</v>
      </c>
    </row>
    <row r="7" spans="1:10" ht="19.2">
      <c r="A7" s="150" t="str">
        <f>VLOOKUP(C7,vlookup!$A$2:$C$100,2,FALSE)</f>
        <v>W</v>
      </c>
      <c r="B7" s="10">
        <v>45652</v>
      </c>
      <c r="C7" s="66" t="s">
        <v>90</v>
      </c>
      <c r="D7" s="81" t="s">
        <v>9</v>
      </c>
      <c r="E7" s="157" t="s">
        <v>86</v>
      </c>
      <c r="F7" s="158">
        <v>287</v>
      </c>
      <c r="G7" s="182" t="s">
        <v>247</v>
      </c>
      <c r="H7" s="159">
        <v>37</v>
      </c>
      <c r="I7" s="170" t="str">
        <f>VLOOKUP(C7,vlookup!$A$2:$F$47,6,FALSE)</f>
        <v>B</v>
      </c>
    </row>
    <row r="8" spans="1:10" ht="19.2">
      <c r="A8" s="134" t="str">
        <f>VLOOKUP(C8,vlookup!$A$2:$C$100,2,FALSE)</f>
        <v>M</v>
      </c>
      <c r="B8" s="10">
        <v>45652</v>
      </c>
      <c r="C8" s="66" t="s">
        <v>15</v>
      </c>
      <c r="D8" s="81" t="s">
        <v>9</v>
      </c>
      <c r="E8" s="157" t="s">
        <v>86</v>
      </c>
      <c r="F8" s="158">
        <v>355</v>
      </c>
      <c r="G8" s="182" t="s">
        <v>248</v>
      </c>
      <c r="H8" s="159">
        <v>63</v>
      </c>
      <c r="I8" s="170" t="str">
        <f>VLOOKUP(C8,vlookup!$A$2:$F$47,6,FALSE)</f>
        <v>S</v>
      </c>
    </row>
    <row r="9" spans="1:10" ht="19.2">
      <c r="A9" s="134" t="str">
        <f>VLOOKUP(C9,vlookup!$A$2:$C$100,2,FALSE)</f>
        <v>M</v>
      </c>
      <c r="B9" s="10">
        <v>45652</v>
      </c>
      <c r="C9" s="66" t="s">
        <v>29</v>
      </c>
      <c r="D9" s="81" t="s">
        <v>9</v>
      </c>
      <c r="E9" s="157" t="s">
        <v>87</v>
      </c>
      <c r="F9" s="158">
        <v>333</v>
      </c>
      <c r="G9" s="182" t="s">
        <v>249</v>
      </c>
      <c r="H9" s="159">
        <v>57</v>
      </c>
      <c r="I9" s="170" t="str">
        <f>VLOOKUP(C9,vlookup!$A$2:$F$47,6,FALSE)</f>
        <v>B</v>
      </c>
    </row>
    <row r="10" spans="1:10" ht="19.2">
      <c r="A10" s="150" t="str">
        <f>VLOOKUP(C10,vlookup!$A$2:$C$100,2,FALSE)</f>
        <v>W</v>
      </c>
      <c r="B10" s="10">
        <v>45652</v>
      </c>
      <c r="C10" s="66" t="s">
        <v>210</v>
      </c>
      <c r="D10" s="81" t="s">
        <v>9</v>
      </c>
      <c r="E10" s="157" t="s">
        <v>87</v>
      </c>
      <c r="F10" s="158">
        <v>291</v>
      </c>
      <c r="G10" s="182" t="s">
        <v>250</v>
      </c>
      <c r="H10" s="159">
        <v>44</v>
      </c>
      <c r="I10" s="170" t="str">
        <f>VLOOKUP(C10,vlookup!$A$2:$F$47,6,FALSE)</f>
        <v>S</v>
      </c>
    </row>
    <row r="11" spans="1:10" ht="19.2">
      <c r="A11" s="134" t="str">
        <f>VLOOKUP(C11,vlookup!$A$2:$C$100,2,FALSE)</f>
        <v>M</v>
      </c>
      <c r="B11" s="10">
        <v>45652</v>
      </c>
      <c r="C11" s="66" t="s">
        <v>23</v>
      </c>
      <c r="D11" s="81" t="s">
        <v>9</v>
      </c>
      <c r="E11" s="157" t="s">
        <v>86</v>
      </c>
      <c r="F11" s="158">
        <v>342</v>
      </c>
      <c r="G11" s="182" t="s">
        <v>251</v>
      </c>
      <c r="H11" s="159">
        <v>48</v>
      </c>
      <c r="I11" s="170" t="str">
        <f>VLOOKUP(C11,vlookup!$A$2:$F$47,6,FALSE)</f>
        <v>S</v>
      </c>
    </row>
    <row r="12" spans="1:10" ht="19.2">
      <c r="A12" s="150" t="str">
        <f>VLOOKUP(C12,vlookup!$A$2:$C$100,2,FALSE)</f>
        <v>W</v>
      </c>
      <c r="B12" s="10">
        <v>45652</v>
      </c>
      <c r="C12" s="66" t="s">
        <v>93</v>
      </c>
      <c r="D12" s="81" t="s">
        <v>204</v>
      </c>
      <c r="E12" s="157" t="s">
        <v>86</v>
      </c>
      <c r="F12" s="158">
        <v>285</v>
      </c>
      <c r="G12" s="182" t="s">
        <v>252</v>
      </c>
      <c r="H12" s="159">
        <v>43</v>
      </c>
      <c r="I12" s="170" t="str">
        <f>VLOOKUP(C12,vlookup!$A$2:$F$47,6,FALSE)</f>
        <v>B</v>
      </c>
    </row>
    <row r="13" spans="1:10" ht="19.2">
      <c r="A13" s="134" t="str">
        <f>VLOOKUP(C13,vlookup!$A$2:$C$100,2,FALSE)</f>
        <v>M</v>
      </c>
      <c r="B13" s="10">
        <v>45652</v>
      </c>
      <c r="C13" s="66" t="s">
        <v>240</v>
      </c>
      <c r="D13" s="81" t="s">
        <v>9</v>
      </c>
      <c r="E13" s="157" t="s">
        <v>86</v>
      </c>
      <c r="F13" s="158"/>
      <c r="G13" s="182"/>
      <c r="H13" s="159"/>
      <c r="I13" s="170" t="str">
        <f>VLOOKUP(C13,vlookup!$A$2:$F$47,6,FALSE)</f>
        <v>B</v>
      </c>
      <c r="J13" s="142" t="s">
        <v>232</v>
      </c>
    </row>
    <row r="14" spans="1:10" ht="19.2">
      <c r="A14" s="150" t="str">
        <f>VLOOKUP(C14,vlookup!$A$2:$C$100,2,FALSE)</f>
        <v>W</v>
      </c>
      <c r="B14" s="10">
        <v>45652</v>
      </c>
      <c r="C14" s="66" t="s">
        <v>92</v>
      </c>
      <c r="D14" s="81" t="s">
        <v>204</v>
      </c>
      <c r="E14" s="157" t="s">
        <v>86</v>
      </c>
      <c r="F14" s="158">
        <v>284</v>
      </c>
      <c r="G14" s="182" t="s">
        <v>253</v>
      </c>
      <c r="H14" s="159">
        <v>48</v>
      </c>
      <c r="I14" s="170" t="str">
        <f>VLOOKUP(C14,vlookup!$A$2:$F$47,6,FALSE)</f>
        <v>B</v>
      </c>
    </row>
    <row r="15" spans="1:10" ht="19.2">
      <c r="A15" s="134" t="str">
        <f>VLOOKUP(C15,vlookup!$A$2:$C$100,2,FALSE)</f>
        <v>M</v>
      </c>
      <c r="B15" s="10">
        <v>45652</v>
      </c>
      <c r="C15" s="66" t="s">
        <v>28</v>
      </c>
      <c r="D15" s="81" t="s">
        <v>9</v>
      </c>
      <c r="E15" s="157" t="s">
        <v>87</v>
      </c>
      <c r="F15" s="158"/>
      <c r="G15" s="182"/>
      <c r="H15" s="159"/>
      <c r="I15" s="170" t="str">
        <f>VLOOKUP(C15,vlookup!$A$2:$F$47,6,FALSE)</f>
        <v>S</v>
      </c>
      <c r="J15" s="142" t="s">
        <v>233</v>
      </c>
    </row>
    <row r="16" spans="1:10" ht="19.2">
      <c r="A16" s="134" t="str">
        <f>VLOOKUP(C16,vlookup!$A$2:$C$100,2,FALSE)</f>
        <v>M</v>
      </c>
      <c r="B16" s="10">
        <v>45652</v>
      </c>
      <c r="C16" s="66" t="s">
        <v>102</v>
      </c>
      <c r="D16" s="81" t="s">
        <v>9</v>
      </c>
      <c r="E16" s="157" t="s">
        <v>87</v>
      </c>
      <c r="F16" s="158">
        <v>347</v>
      </c>
      <c r="G16" s="182" t="s">
        <v>254</v>
      </c>
      <c r="H16" s="159">
        <v>46</v>
      </c>
      <c r="I16" s="170" t="str">
        <f>VLOOKUP(C16,vlookup!$A$2:$F$47,6,FALSE)</f>
        <v>B</v>
      </c>
    </row>
    <row r="17" spans="1:9" ht="19.2">
      <c r="A17" s="134" t="str">
        <f>VLOOKUP(C17,vlookup!$A$2:$C$100,2,FALSE)</f>
        <v>M</v>
      </c>
      <c r="B17" s="10">
        <v>45652</v>
      </c>
      <c r="C17" s="66" t="s">
        <v>150</v>
      </c>
      <c r="D17" s="81" t="s">
        <v>9</v>
      </c>
      <c r="E17" s="157" t="s">
        <v>86</v>
      </c>
      <c r="F17" s="158">
        <v>331</v>
      </c>
      <c r="G17" s="182" t="s">
        <v>255</v>
      </c>
      <c r="H17" s="159">
        <v>45</v>
      </c>
      <c r="I17" s="170" t="str">
        <f>VLOOKUP(C17,vlookup!$A$2:$F$47,6,FALSE)</f>
        <v>B</v>
      </c>
    </row>
    <row r="18" spans="1:9" ht="19.2">
      <c r="A18" s="134" t="str">
        <f>VLOOKUP(C18,vlookup!$A$2:$C$100,2,FALSE)</f>
        <v>M</v>
      </c>
      <c r="B18" s="10">
        <v>45652</v>
      </c>
      <c r="C18" s="118" t="s">
        <v>222</v>
      </c>
      <c r="D18" s="81" t="s">
        <v>9</v>
      </c>
      <c r="E18" s="157" t="s">
        <v>86</v>
      </c>
      <c r="F18" s="158">
        <v>318</v>
      </c>
      <c r="G18" s="182" t="s">
        <v>256</v>
      </c>
      <c r="H18" s="159">
        <v>42</v>
      </c>
      <c r="I18" s="170" t="str">
        <f>VLOOKUP(C18,vlookup!$A$2:$F$47,6,FALSE)</f>
        <v>S</v>
      </c>
    </row>
    <row r="19" spans="1:9" ht="19.2">
      <c r="A19" s="134" t="str">
        <f>VLOOKUP(C19,vlookup!$A$2:$C$100,2,FALSE)</f>
        <v>M</v>
      </c>
      <c r="B19" s="10">
        <v>45652</v>
      </c>
      <c r="C19" s="66" t="s">
        <v>140</v>
      </c>
      <c r="D19" s="81" t="s">
        <v>9</v>
      </c>
      <c r="E19" s="157" t="s">
        <v>86</v>
      </c>
      <c r="F19" s="158">
        <v>337</v>
      </c>
      <c r="G19" s="182" t="s">
        <v>257</v>
      </c>
      <c r="H19" s="159">
        <v>56</v>
      </c>
      <c r="I19" s="170" t="str">
        <f>VLOOKUP(C19,vlookup!$A$2:$F$47,6,FALSE)</f>
        <v>B</v>
      </c>
    </row>
    <row r="20" spans="1:9" ht="19.2">
      <c r="A20" s="134" t="str">
        <f>VLOOKUP(C20,vlookup!$A$2:$C$100,2,FALSE)</f>
        <v>M</v>
      </c>
      <c r="B20" s="10">
        <v>45652</v>
      </c>
      <c r="C20" s="66" t="s">
        <v>26</v>
      </c>
      <c r="D20" s="81" t="s">
        <v>9</v>
      </c>
      <c r="E20" s="157" t="s">
        <v>86</v>
      </c>
      <c r="F20" s="158">
        <v>338</v>
      </c>
      <c r="G20" s="182" t="s">
        <v>258</v>
      </c>
      <c r="H20" s="159">
        <v>40</v>
      </c>
      <c r="I20" s="170" t="str">
        <f>VLOOKUP(C20,vlookup!$A$2:$F$47,6,FALSE)</f>
        <v>S</v>
      </c>
    </row>
    <row r="21" spans="1:9" ht="19.2">
      <c r="A21" s="134" t="str">
        <f>VLOOKUP(C21,vlookup!$A$2:$C$100,2,FALSE)</f>
        <v>M</v>
      </c>
      <c r="B21" s="10">
        <v>45652</v>
      </c>
      <c r="C21" s="66" t="s">
        <v>30</v>
      </c>
      <c r="D21" s="81" t="s">
        <v>9</v>
      </c>
      <c r="E21" s="157" t="s">
        <v>86</v>
      </c>
      <c r="F21" s="158">
        <v>317</v>
      </c>
      <c r="G21" s="182" t="s">
        <v>259</v>
      </c>
      <c r="H21" s="159">
        <v>45</v>
      </c>
      <c r="I21" s="170" t="str">
        <f>VLOOKUP(C21,vlookup!$A$2:$F$47,6,FALSE)</f>
        <v>B</v>
      </c>
    </row>
    <row r="22" spans="1:9" ht="19.2">
      <c r="A22" s="134" t="str">
        <f>VLOOKUP(C22,vlookup!$A$2:$C$100,2,FALSE)</f>
        <v>M</v>
      </c>
      <c r="B22" s="10">
        <v>45652</v>
      </c>
      <c r="C22" s="66" t="s">
        <v>207</v>
      </c>
      <c r="D22" s="81" t="s">
        <v>9</v>
      </c>
      <c r="E22" s="157" t="s">
        <v>86</v>
      </c>
      <c r="F22" s="158">
        <v>345</v>
      </c>
      <c r="G22" s="182" t="s">
        <v>260</v>
      </c>
      <c r="H22" s="159">
        <v>46</v>
      </c>
      <c r="I22" s="170" t="str">
        <f>VLOOKUP(C22,vlookup!$A$2:$F$47,6,FALSE)</f>
        <v>B</v>
      </c>
    </row>
    <row r="23" spans="1:9" ht="19.2">
      <c r="A23" s="134" t="str">
        <f>VLOOKUP(C23,vlookup!$A$2:$C$100,2,FALSE)</f>
        <v>M</v>
      </c>
      <c r="B23" s="10">
        <v>45652</v>
      </c>
      <c r="C23" s="66" t="s">
        <v>163</v>
      </c>
      <c r="D23" s="81" t="s">
        <v>9</v>
      </c>
      <c r="E23" s="157" t="s">
        <v>86</v>
      </c>
      <c r="F23" s="158">
        <v>349</v>
      </c>
      <c r="G23" s="182" t="s">
        <v>261</v>
      </c>
      <c r="H23" s="159">
        <v>48</v>
      </c>
      <c r="I23" s="170" t="str">
        <f>VLOOKUP(C23,vlookup!$A$2:$F$47,6,FALSE)</f>
        <v>B</v>
      </c>
    </row>
    <row r="24" spans="1:9" ht="19.2">
      <c r="A24" s="150" t="str">
        <f>VLOOKUP(C24,vlookup!$A$2:$C$100,2,FALSE)</f>
        <v>W</v>
      </c>
      <c r="B24" s="10">
        <v>45652</v>
      </c>
      <c r="C24" s="66" t="s">
        <v>89</v>
      </c>
      <c r="D24" s="81" t="s">
        <v>9</v>
      </c>
      <c r="E24" s="157" t="s">
        <v>86</v>
      </c>
      <c r="F24" s="158">
        <v>297</v>
      </c>
      <c r="G24" s="182" t="s">
        <v>262</v>
      </c>
      <c r="H24" s="159">
        <v>48</v>
      </c>
      <c r="I24" s="170" t="str">
        <f>VLOOKUP(C24,vlookup!$A$2:$F$47,6,FALSE)</f>
        <v>S</v>
      </c>
    </row>
    <row r="25" spans="1:9" ht="19.2">
      <c r="A25" s="134" t="str">
        <f>VLOOKUP(C25,vlookup!$A$2:$C$100,2,FALSE)</f>
        <v>M</v>
      </c>
      <c r="B25" s="10">
        <v>45652</v>
      </c>
      <c r="C25" s="66" t="s">
        <v>21</v>
      </c>
      <c r="D25" s="81" t="s">
        <v>9</v>
      </c>
      <c r="E25" s="157" t="s">
        <v>86</v>
      </c>
      <c r="F25" s="158">
        <v>344</v>
      </c>
      <c r="G25" s="182" t="s">
        <v>263</v>
      </c>
      <c r="H25" s="159">
        <v>49</v>
      </c>
      <c r="I25" s="170" t="str">
        <f>VLOOKUP(C25,vlookup!$A$2:$F$47,6,FALSE)</f>
        <v>B</v>
      </c>
    </row>
    <row r="26" spans="1:9" ht="19.2">
      <c r="A26" s="134" t="str">
        <f>VLOOKUP(C26,vlookup!$A$2:$C$100,2,FALSE)</f>
        <v>M</v>
      </c>
      <c r="B26" s="10">
        <v>45652</v>
      </c>
      <c r="C26" s="66" t="s">
        <v>88</v>
      </c>
      <c r="D26" s="81" t="s">
        <v>9</v>
      </c>
      <c r="E26" s="157" t="s">
        <v>86</v>
      </c>
      <c r="F26" s="158">
        <v>334</v>
      </c>
      <c r="G26" s="182" t="s">
        <v>264</v>
      </c>
      <c r="H26" s="159">
        <v>47</v>
      </c>
      <c r="I26" s="170" t="str">
        <f>VLOOKUP(C26,vlookup!$A$2:$F$47,6,FALSE)</f>
        <v>B</v>
      </c>
    </row>
    <row r="27" spans="1:9" ht="19.2">
      <c r="A27" s="134" t="str">
        <f>VLOOKUP(C27,vlookup!$A$2:$C$100,2,FALSE)</f>
        <v>M</v>
      </c>
      <c r="B27" s="10">
        <v>45652</v>
      </c>
      <c r="C27" s="66" t="s">
        <v>408</v>
      </c>
      <c r="D27" s="81" t="s">
        <v>9</v>
      </c>
      <c r="E27" s="157" t="s">
        <v>86</v>
      </c>
      <c r="F27" s="158">
        <v>335</v>
      </c>
      <c r="G27" s="182" t="s">
        <v>265</v>
      </c>
      <c r="H27" s="159">
        <v>47</v>
      </c>
      <c r="I27" s="170" t="str">
        <f>VLOOKUP(C27,vlookup!$A$2:$F$47,6,FALSE)</f>
        <v>B</v>
      </c>
    </row>
    <row r="28" spans="1:9" ht="19.2">
      <c r="A28" s="134" t="str">
        <f>VLOOKUP(C28,vlookup!$A$2:$C$100,2,FALSE)</f>
        <v>M</v>
      </c>
      <c r="B28" s="10">
        <v>45652</v>
      </c>
      <c r="C28" s="66" t="s">
        <v>206</v>
      </c>
      <c r="D28" s="81" t="s">
        <v>9</v>
      </c>
      <c r="E28" s="157" t="s">
        <v>87</v>
      </c>
      <c r="F28" s="158">
        <v>341</v>
      </c>
      <c r="G28" s="182" t="s">
        <v>266</v>
      </c>
      <c r="H28" s="159">
        <v>54</v>
      </c>
      <c r="I28" s="170" t="str">
        <f>VLOOKUP(C28,vlookup!$A$2:$F$47,6,FALSE)</f>
        <v>S</v>
      </c>
    </row>
    <row r="29" spans="1:9" ht="19.2">
      <c r="A29" s="134" t="str">
        <f>VLOOKUP(C29,vlookup!$A$2:$C$100,2,FALSE)</f>
        <v>M</v>
      </c>
      <c r="B29" s="10">
        <v>45652</v>
      </c>
      <c r="C29" s="66" t="s">
        <v>239</v>
      </c>
      <c r="D29" s="81" t="s">
        <v>9</v>
      </c>
      <c r="E29" s="157" t="s">
        <v>86</v>
      </c>
      <c r="F29" s="158">
        <v>338</v>
      </c>
      <c r="G29" s="182" t="s">
        <v>267</v>
      </c>
      <c r="H29" s="159">
        <v>49</v>
      </c>
      <c r="I29" s="170" t="str">
        <f>VLOOKUP(C29,vlookup!$A$2:$F$47,6,FALSE)</f>
        <v>B</v>
      </c>
    </row>
    <row r="30" spans="1:9" ht="19.2">
      <c r="A30" s="134" t="str">
        <f>VLOOKUP(C30,vlookup!$A$2:$C$100,2,FALSE)</f>
        <v>M</v>
      </c>
      <c r="B30" s="10">
        <v>45652</v>
      </c>
      <c r="C30" s="66" t="s">
        <v>25</v>
      </c>
      <c r="D30" s="81" t="s">
        <v>9</v>
      </c>
      <c r="E30" s="157" t="s">
        <v>86</v>
      </c>
      <c r="F30" s="158">
        <v>333</v>
      </c>
      <c r="G30" s="182" t="s">
        <v>249</v>
      </c>
      <c r="H30" s="159">
        <v>46</v>
      </c>
      <c r="I30" s="170" t="str">
        <f>VLOOKUP(C30,vlookup!$A$2:$F$47,6,FALSE)</f>
        <v>B</v>
      </c>
    </row>
    <row r="31" spans="1:9" ht="19.2">
      <c r="A31" s="134" t="str">
        <f>VLOOKUP(C31,vlookup!$A$2:$C$100,2,FALSE)</f>
        <v>M</v>
      </c>
      <c r="B31" s="10">
        <v>45652</v>
      </c>
      <c r="C31" s="66" t="s">
        <v>20</v>
      </c>
      <c r="D31" s="81" t="s">
        <v>9</v>
      </c>
      <c r="E31" s="157" t="s">
        <v>86</v>
      </c>
      <c r="F31" s="158">
        <v>366</v>
      </c>
      <c r="G31" s="182" t="s">
        <v>268</v>
      </c>
      <c r="H31" s="159">
        <v>51</v>
      </c>
      <c r="I31" s="170" t="str">
        <f>VLOOKUP(C31,vlookup!$A$2:$F$47,6,FALSE)</f>
        <v>S</v>
      </c>
    </row>
    <row r="32" spans="1:9" ht="19.2">
      <c r="A32" s="134" t="str">
        <f>VLOOKUP(C32,vlookup!$A$2:$C$100,2,FALSE)</f>
        <v>M</v>
      </c>
      <c r="B32" s="10">
        <v>45652</v>
      </c>
      <c r="C32" s="66" t="s">
        <v>211</v>
      </c>
      <c r="D32" s="81" t="s">
        <v>9</v>
      </c>
      <c r="E32" s="157" t="s">
        <v>86</v>
      </c>
      <c r="F32" s="158">
        <v>328</v>
      </c>
      <c r="G32" s="182" t="s">
        <v>269</v>
      </c>
      <c r="H32" s="159">
        <v>55</v>
      </c>
      <c r="I32" s="170" t="str">
        <f>VLOOKUP(C32,vlookup!$A$2:$F$47,6,FALSE)</f>
        <v>S</v>
      </c>
    </row>
    <row r="33" spans="1:10" ht="19.2">
      <c r="A33" s="134" t="s">
        <v>11</v>
      </c>
      <c r="B33" s="10">
        <v>45652</v>
      </c>
      <c r="C33" s="66" t="s">
        <v>208</v>
      </c>
      <c r="D33" s="81" t="s">
        <v>9</v>
      </c>
      <c r="E33" s="157" t="s">
        <v>86</v>
      </c>
      <c r="F33" s="158">
        <v>331</v>
      </c>
      <c r="G33" s="182" t="s">
        <v>255</v>
      </c>
      <c r="H33" s="159">
        <v>52</v>
      </c>
      <c r="I33" s="170" t="str">
        <f>VLOOKUP(C33,vlookup!$A$2:$F$47,6,FALSE)</f>
        <v>B</v>
      </c>
    </row>
    <row r="34" spans="1:10" ht="19.2">
      <c r="A34" s="134" t="str">
        <f>VLOOKUP(C34,vlookup!$A$2:$C$100,2,FALSE)</f>
        <v>M</v>
      </c>
      <c r="B34" s="10">
        <v>45652</v>
      </c>
      <c r="C34" s="66" t="s">
        <v>13</v>
      </c>
      <c r="D34" s="75" t="s">
        <v>9</v>
      </c>
      <c r="E34" s="157" t="s">
        <v>86</v>
      </c>
      <c r="F34" s="195">
        <v>353</v>
      </c>
      <c r="G34" s="182" t="s">
        <v>423</v>
      </c>
      <c r="H34" s="159">
        <v>50</v>
      </c>
      <c r="I34" s="170" t="str">
        <f>VLOOKUP(C34,vlookup!$A$2:$F$47,6,FALSE)</f>
        <v>S</v>
      </c>
      <c r="J34" s="142" t="s">
        <v>233</v>
      </c>
    </row>
    <row r="35" spans="1:10" ht="19.2">
      <c r="A35" s="134" t="str">
        <f>VLOOKUP(C35,vlookup!$A$2:$C$100,2,FALSE)</f>
        <v>M</v>
      </c>
      <c r="B35" s="10">
        <v>45652</v>
      </c>
      <c r="C35" s="78" t="s">
        <v>22</v>
      </c>
      <c r="D35" s="81" t="s">
        <v>9</v>
      </c>
      <c r="E35" s="157" t="s">
        <v>86</v>
      </c>
      <c r="F35" s="158">
        <v>345</v>
      </c>
      <c r="G35" s="182" t="s">
        <v>260</v>
      </c>
      <c r="H35" s="159">
        <v>48</v>
      </c>
      <c r="I35" s="170" t="str">
        <f>VLOOKUP(C35,vlookup!$A$2:$F$47,6,FALSE)</f>
        <v>S</v>
      </c>
    </row>
    <row r="36" spans="1:10" ht="19.2">
      <c r="A36" s="134" t="str">
        <f>VLOOKUP(C36,vlookup!$A$2:$C$100,2,FALSE)</f>
        <v>M</v>
      </c>
      <c r="B36" s="10">
        <v>45652</v>
      </c>
      <c r="C36" s="66" t="s">
        <v>169</v>
      </c>
      <c r="D36" s="81" t="s">
        <v>9</v>
      </c>
      <c r="E36" s="157" t="s">
        <v>86</v>
      </c>
      <c r="F36" s="158">
        <v>370</v>
      </c>
      <c r="G36" s="182" t="s">
        <v>270</v>
      </c>
      <c r="H36" s="159">
        <v>50</v>
      </c>
      <c r="I36" s="170" t="str">
        <f>VLOOKUP(C36,vlookup!$A$2:$F$47,6,FALSE)</f>
        <v>S</v>
      </c>
    </row>
    <row r="37" spans="1:10" ht="19.2">
      <c r="A37" s="134" t="str">
        <f>VLOOKUP(C37,vlookup!$A$2:$C$100,2,FALSE)</f>
        <v>M</v>
      </c>
      <c r="B37" s="10">
        <v>45652</v>
      </c>
      <c r="C37" s="66" t="s">
        <v>24</v>
      </c>
      <c r="D37" s="81" t="s">
        <v>9</v>
      </c>
      <c r="E37" s="157" t="s">
        <v>86</v>
      </c>
      <c r="F37" s="158">
        <v>360</v>
      </c>
      <c r="G37" s="182" t="s">
        <v>271</v>
      </c>
      <c r="H37" s="159">
        <v>50</v>
      </c>
      <c r="I37" s="170" t="str">
        <f>VLOOKUP(C37,vlookup!$A$2:$F$47,6,FALSE)</f>
        <v>B</v>
      </c>
    </row>
    <row r="38" spans="1:10" ht="19.2">
      <c r="A38" s="134" t="str">
        <f>VLOOKUP(C38,vlookup!$A$2:$C$100,2,FALSE)</f>
        <v>M</v>
      </c>
      <c r="B38" s="10">
        <v>45652</v>
      </c>
      <c r="C38" s="66" t="s">
        <v>27</v>
      </c>
      <c r="D38" s="81" t="s">
        <v>9</v>
      </c>
      <c r="E38" s="157" t="s">
        <v>86</v>
      </c>
      <c r="F38" s="158">
        <v>352</v>
      </c>
      <c r="G38" s="182" t="s">
        <v>272</v>
      </c>
      <c r="H38" s="159">
        <v>51</v>
      </c>
      <c r="I38" s="170" t="str">
        <f>VLOOKUP(C38,vlookup!$A$2:$F$47,6,FALSE)</f>
        <v>B</v>
      </c>
    </row>
    <row r="39" spans="1:10" ht="19.2">
      <c r="A39" s="134" t="str">
        <f>VLOOKUP(C39,vlookup!$A$2:$C$100,2,FALSE)</f>
        <v>M</v>
      </c>
      <c r="B39" s="10">
        <v>45652</v>
      </c>
      <c r="C39" s="66" t="s">
        <v>16</v>
      </c>
      <c r="D39" s="81" t="s">
        <v>9</v>
      </c>
      <c r="E39" s="157" t="s">
        <v>86</v>
      </c>
      <c r="F39" s="158">
        <v>352</v>
      </c>
      <c r="G39" s="182" t="s">
        <v>272</v>
      </c>
      <c r="H39" s="159">
        <v>49</v>
      </c>
      <c r="I39" s="170" t="str">
        <f>VLOOKUP(C39,vlookup!$A$2:$F$47,6,FALSE)</f>
        <v>B</v>
      </c>
    </row>
    <row r="40" spans="1:10" ht="19.2">
      <c r="A40" s="134" t="str">
        <f>VLOOKUP(C40,vlookup!$A$2:$C$100,2,FALSE)</f>
        <v>M</v>
      </c>
      <c r="B40" s="10">
        <v>45652</v>
      </c>
      <c r="C40" s="66" t="s">
        <v>19</v>
      </c>
      <c r="D40" s="81" t="s">
        <v>9</v>
      </c>
      <c r="E40" s="157" t="s">
        <v>86</v>
      </c>
      <c r="F40" s="158">
        <v>354</v>
      </c>
      <c r="G40" s="182" t="s">
        <v>245</v>
      </c>
      <c r="H40" s="159">
        <v>49</v>
      </c>
      <c r="I40" s="170" t="str">
        <f>VLOOKUP(C40,vlookup!$A$2:$F$47,6,FALSE)</f>
        <v>S</v>
      </c>
    </row>
    <row r="41" spans="1:10" ht="19.2">
      <c r="A41" s="134" t="str">
        <f>VLOOKUP(C41,vlookup!$A$2:$C$100,2,FALSE)</f>
        <v>M</v>
      </c>
      <c r="B41" s="10">
        <v>45652</v>
      </c>
      <c r="C41" s="66" t="s">
        <v>17</v>
      </c>
      <c r="D41" s="81" t="s">
        <v>9</v>
      </c>
      <c r="E41" s="157" t="s">
        <v>86</v>
      </c>
      <c r="F41" s="158">
        <v>328</v>
      </c>
      <c r="G41" s="182" t="s">
        <v>273</v>
      </c>
      <c r="H41" s="159">
        <v>46</v>
      </c>
      <c r="I41" s="170" t="str">
        <f>VLOOKUP(C41,vlookup!$A$2:$F$47,6,FALSE)</f>
        <v>B</v>
      </c>
    </row>
    <row r="42" spans="1:10" ht="19.2">
      <c r="A42" s="134" t="str">
        <f>VLOOKUP(C42,vlookup!$A$2:$C$100,2,FALSE)</f>
        <v>M</v>
      </c>
      <c r="B42" s="10">
        <v>45652</v>
      </c>
      <c r="C42" s="66" t="s">
        <v>18</v>
      </c>
      <c r="D42" s="81" t="s">
        <v>9</v>
      </c>
      <c r="E42" s="157" t="s">
        <v>86</v>
      </c>
      <c r="F42" s="158">
        <v>352</v>
      </c>
      <c r="G42" s="182" t="s">
        <v>272</v>
      </c>
      <c r="H42" s="159">
        <v>48</v>
      </c>
      <c r="I42" s="170" t="str">
        <f>VLOOKUP(C42,vlookup!$A$2:$F$47,6,FALSE)</f>
        <v>S</v>
      </c>
    </row>
    <row r="43" spans="1:10" ht="19.2">
      <c r="A43" s="134" t="str">
        <f>VLOOKUP(C43,vlookup!$A$2:$C$100,2,FALSE)</f>
        <v>M</v>
      </c>
      <c r="B43" s="10">
        <v>45652</v>
      </c>
      <c r="C43" s="66" t="s">
        <v>171</v>
      </c>
      <c r="D43" s="81" t="s">
        <v>9</v>
      </c>
      <c r="E43" s="157" t="s">
        <v>86</v>
      </c>
      <c r="F43" s="158">
        <v>347</v>
      </c>
      <c r="G43" s="182" t="s">
        <v>254</v>
      </c>
      <c r="H43" s="159">
        <v>49</v>
      </c>
      <c r="I43" s="170" t="str">
        <f>VLOOKUP(C43,vlookup!$A$2:$F$47,6,FALSE)</f>
        <v>S</v>
      </c>
    </row>
    <row r="44" spans="1:10" ht="19.2">
      <c r="A44" s="150" t="str">
        <f>VLOOKUP(C44,vlookup!$A$2:$C$100,2,FALSE)</f>
        <v>W</v>
      </c>
      <c r="B44" s="10">
        <v>45652</v>
      </c>
      <c r="C44" s="66" t="s">
        <v>205</v>
      </c>
      <c r="D44" s="81" t="s">
        <v>9</v>
      </c>
      <c r="E44" s="157" t="s">
        <v>86</v>
      </c>
      <c r="F44" s="158">
        <v>251</v>
      </c>
      <c r="G44" s="182" t="s">
        <v>274</v>
      </c>
      <c r="H44" s="159">
        <v>42</v>
      </c>
      <c r="I44" s="170" t="str">
        <f>VLOOKUP(C44,vlookup!$A$2:$F$47,6,FALSE)</f>
        <v>S</v>
      </c>
    </row>
    <row r="45" spans="1:10" ht="19.2">
      <c r="A45" s="134" t="str">
        <f>VLOOKUP(C45,vlookup!$A$2:$C$100,2,FALSE)</f>
        <v>M</v>
      </c>
      <c r="B45" s="10">
        <v>45652</v>
      </c>
      <c r="C45" s="66" t="s">
        <v>165</v>
      </c>
      <c r="D45" s="81" t="s">
        <v>9</v>
      </c>
      <c r="E45" s="157" t="s">
        <v>86</v>
      </c>
      <c r="F45" s="158">
        <v>332</v>
      </c>
      <c r="G45" s="182" t="s">
        <v>275</v>
      </c>
      <c r="H45" s="159">
        <v>46</v>
      </c>
      <c r="I45" s="170" t="str">
        <f>VLOOKUP(C45,vlookup!$A$2:$F$47,6,FALSE)</f>
        <v>S</v>
      </c>
    </row>
    <row r="46" spans="1:10" ht="19.2">
      <c r="A46" s="134"/>
      <c r="B46" s="10"/>
      <c r="C46" s="66"/>
      <c r="D46" s="81"/>
      <c r="E46" s="76"/>
      <c r="F46" s="165"/>
      <c r="G46" s="194"/>
      <c r="H46" s="168"/>
      <c r="I46" s="170"/>
    </row>
    <row r="47" spans="1:10" ht="19.2">
      <c r="A47" s="134"/>
      <c r="B47" s="10"/>
      <c r="C47" s="66" t="s">
        <v>392</v>
      </c>
      <c r="D47" s="81"/>
      <c r="E47" s="76"/>
      <c r="F47" s="165"/>
      <c r="G47" s="194" t="s">
        <v>413</v>
      </c>
      <c r="H47" s="168"/>
      <c r="I47" s="170"/>
    </row>
    <row r="48" spans="1:10" ht="19.2">
      <c r="A48" s="134"/>
      <c r="B48" s="10"/>
      <c r="C48" s="66" t="s">
        <v>397</v>
      </c>
      <c r="D48" s="81"/>
      <c r="E48" s="76"/>
      <c r="F48" s="165"/>
      <c r="G48" s="194" t="s">
        <v>414</v>
      </c>
      <c r="H48" s="168"/>
      <c r="I48" s="170"/>
    </row>
    <row r="49" spans="1:9" ht="19.2">
      <c r="A49" s="134"/>
      <c r="B49" s="10"/>
      <c r="C49" s="66" t="s">
        <v>400</v>
      </c>
      <c r="D49" s="81"/>
      <c r="E49" s="76"/>
      <c r="F49" s="165"/>
      <c r="G49" s="194" t="s">
        <v>415</v>
      </c>
      <c r="H49" s="168"/>
      <c r="I49" s="170"/>
    </row>
    <row r="50" spans="1:9" ht="19.2">
      <c r="A50" s="134"/>
      <c r="B50" s="10"/>
      <c r="C50" s="66" t="s">
        <v>402</v>
      </c>
      <c r="D50" s="81"/>
      <c r="E50" s="76"/>
      <c r="F50" s="165"/>
      <c r="G50" s="194" t="s">
        <v>424</v>
      </c>
      <c r="H50" s="168"/>
      <c r="I50" s="170"/>
    </row>
    <row r="51" spans="1:9" ht="19.2">
      <c r="A51" s="134"/>
      <c r="B51" s="10"/>
      <c r="C51" s="66" t="s">
        <v>404</v>
      </c>
      <c r="D51" s="81"/>
      <c r="E51" s="76"/>
      <c r="F51" s="165"/>
      <c r="G51" s="194" t="s">
        <v>396</v>
      </c>
      <c r="H51" s="168"/>
      <c r="I51" s="170"/>
    </row>
    <row r="52" spans="1:9" ht="19.2">
      <c r="A52" s="134"/>
      <c r="B52" s="10"/>
      <c r="C52" s="66"/>
      <c r="D52" s="81"/>
      <c r="E52" s="76"/>
      <c r="F52" s="165"/>
      <c r="G52" s="194"/>
      <c r="H52" s="168"/>
      <c r="I52" s="170"/>
    </row>
    <row r="53" spans="1:9" ht="19.2">
      <c r="A53" s="134"/>
      <c r="B53" s="10"/>
      <c r="C53" s="66"/>
      <c r="D53" s="81"/>
      <c r="E53" s="76"/>
      <c r="F53" s="165"/>
      <c r="G53" s="194"/>
      <c r="H53" s="168"/>
      <c r="I53" s="170"/>
    </row>
    <row r="54" spans="1:9" ht="19.2">
      <c r="A54" s="134"/>
      <c r="B54" s="10"/>
      <c r="C54" s="66"/>
      <c r="D54" s="81"/>
      <c r="E54" s="76"/>
      <c r="F54" s="165"/>
      <c r="G54" s="194"/>
      <c r="H54" s="168"/>
      <c r="I54" s="170"/>
    </row>
    <row r="55" spans="1:9" ht="19.2">
      <c r="A55" s="134"/>
      <c r="B55" s="10"/>
      <c r="C55" s="66"/>
      <c r="D55" s="81"/>
      <c r="E55" s="76"/>
      <c r="F55" s="165"/>
      <c r="G55" s="194"/>
      <c r="H55" s="168"/>
      <c r="I55" s="170"/>
    </row>
    <row r="56" spans="1:9" ht="19.2">
      <c r="A56" s="134"/>
      <c r="B56" s="10"/>
      <c r="C56" s="66"/>
      <c r="D56" s="81"/>
      <c r="E56" s="76"/>
      <c r="F56" s="165"/>
      <c r="G56" s="194"/>
      <c r="H56" s="168"/>
      <c r="I56" s="170"/>
    </row>
    <row r="57" spans="1:9" ht="19.2">
      <c r="A57" s="134"/>
      <c r="B57" s="10"/>
      <c r="C57" s="66"/>
      <c r="D57" s="81"/>
      <c r="E57" s="76"/>
      <c r="F57" s="165"/>
      <c r="G57" s="194"/>
      <c r="H57" s="168"/>
      <c r="I57" s="170"/>
    </row>
    <row r="58" spans="1:9" ht="19.2">
      <c r="A58" s="134"/>
      <c r="B58" s="10"/>
      <c r="C58" s="66"/>
      <c r="D58" s="81"/>
      <c r="E58" s="76"/>
      <c r="F58" s="165"/>
      <c r="G58" s="194"/>
      <c r="H58" s="168"/>
      <c r="I58" s="170"/>
    </row>
    <row r="59" spans="1:9" ht="19.2">
      <c r="A59" s="134"/>
      <c r="B59" s="10"/>
      <c r="C59" s="66"/>
      <c r="D59" s="81"/>
      <c r="E59" s="76"/>
      <c r="F59" s="165"/>
      <c r="G59" s="194"/>
      <c r="H59" s="168"/>
      <c r="I59" s="170"/>
    </row>
    <row r="60" spans="1:9" ht="19.2">
      <c r="A60" s="134"/>
      <c r="B60" s="10"/>
      <c r="C60" s="66"/>
      <c r="D60" s="81"/>
      <c r="E60" s="76"/>
      <c r="F60" s="165"/>
      <c r="G60" s="194"/>
      <c r="H60" s="168"/>
      <c r="I60" s="170"/>
    </row>
    <row r="61" spans="1:9" ht="19.2">
      <c r="A61" s="134"/>
      <c r="B61" s="10"/>
      <c r="C61" s="66"/>
      <c r="D61" s="81"/>
      <c r="E61" s="76"/>
      <c r="F61" s="165"/>
      <c r="G61" s="194"/>
      <c r="H61" s="168"/>
      <c r="I61" s="170"/>
    </row>
    <row r="62" spans="1:9" ht="19.2">
      <c r="A62" s="134"/>
      <c r="B62" s="10"/>
      <c r="C62" s="66"/>
      <c r="D62" s="81"/>
      <c r="E62" s="76"/>
      <c r="F62" s="165"/>
      <c r="G62" s="194"/>
      <c r="H62" s="168"/>
      <c r="I62" s="170"/>
    </row>
    <row r="63" spans="1:9" ht="19.2">
      <c r="A63" s="134"/>
      <c r="B63" s="10"/>
      <c r="C63" s="66"/>
      <c r="D63" s="81"/>
      <c r="E63" s="76"/>
      <c r="F63" s="165"/>
      <c r="G63" s="194"/>
      <c r="H63" s="168"/>
      <c r="I63" s="170"/>
    </row>
    <row r="64" spans="1:9" ht="19.2">
      <c r="A64" s="134"/>
      <c r="B64" s="10"/>
      <c r="C64" s="66"/>
      <c r="D64" s="81"/>
      <c r="E64" s="76"/>
      <c r="F64" s="165"/>
      <c r="G64" s="194"/>
      <c r="H64" s="168"/>
      <c r="I64" s="170"/>
    </row>
    <row r="65" spans="1:9" ht="19.2">
      <c r="A65" s="134"/>
      <c r="B65" s="10"/>
      <c r="C65" s="66"/>
      <c r="D65" s="81"/>
      <c r="E65" s="76"/>
      <c r="F65" s="165"/>
      <c r="G65" s="194"/>
      <c r="H65" s="168"/>
      <c r="I65" s="170"/>
    </row>
    <row r="66" spans="1:9" ht="19.2">
      <c r="A66" s="134"/>
      <c r="B66" s="10"/>
      <c r="C66" s="66"/>
      <c r="D66" s="81"/>
      <c r="E66" s="76"/>
      <c r="F66" s="165"/>
      <c r="G66" s="194"/>
      <c r="H66" s="168"/>
      <c r="I66" s="170"/>
    </row>
    <row r="67" spans="1:9" ht="19.2">
      <c r="A67" s="134"/>
      <c r="B67" s="10"/>
      <c r="C67" s="66"/>
      <c r="D67" s="81"/>
      <c r="E67" s="76"/>
      <c r="F67" s="165"/>
      <c r="G67" s="194"/>
      <c r="H67" s="168"/>
      <c r="I67" s="170"/>
    </row>
    <row r="68" spans="1:9" ht="19.2">
      <c r="A68" s="134"/>
      <c r="B68" s="10"/>
      <c r="C68" s="66"/>
      <c r="D68" s="81"/>
      <c r="E68" s="76"/>
      <c r="F68" s="165"/>
      <c r="G68" s="194"/>
      <c r="H68" s="168"/>
      <c r="I68" s="170"/>
    </row>
    <row r="69" spans="1:9" ht="19.2">
      <c r="A69" s="134"/>
      <c r="B69" s="10"/>
      <c r="C69" s="66"/>
      <c r="D69" s="81"/>
      <c r="E69" s="76"/>
      <c r="F69" s="165"/>
      <c r="G69" s="194"/>
      <c r="H69" s="168"/>
      <c r="I69" s="170"/>
    </row>
    <row r="70" spans="1:9" ht="19.2">
      <c r="A70" s="134"/>
      <c r="B70" s="10"/>
      <c r="C70" s="66"/>
      <c r="D70" s="81"/>
      <c r="E70" s="76"/>
      <c r="F70" s="165"/>
      <c r="G70" s="194"/>
      <c r="H70" s="168"/>
      <c r="I70" s="170"/>
    </row>
    <row r="71" spans="1:9" ht="19.2">
      <c r="A71" s="134"/>
      <c r="B71" s="10"/>
      <c r="C71" s="66"/>
      <c r="D71" s="81"/>
      <c r="E71" s="76"/>
      <c r="F71" s="165"/>
      <c r="G71" s="194"/>
      <c r="H71" s="168"/>
      <c r="I71" s="170"/>
    </row>
    <row r="72" spans="1:9" ht="19.2">
      <c r="A72" s="134"/>
      <c r="B72" s="10"/>
      <c r="C72" s="66"/>
      <c r="D72" s="81"/>
      <c r="E72" s="76"/>
      <c r="F72" s="165"/>
      <c r="G72" s="194"/>
      <c r="H72" s="168"/>
      <c r="I72" s="170"/>
    </row>
    <row r="73" spans="1:9" ht="19.2">
      <c r="A73" s="134"/>
      <c r="B73" s="10"/>
      <c r="C73" s="66"/>
      <c r="D73" s="81"/>
      <c r="E73" s="76"/>
      <c r="F73" s="165"/>
      <c r="G73" s="194"/>
      <c r="H73" s="168"/>
      <c r="I73" s="170"/>
    </row>
    <row r="74" spans="1:9" ht="19.2">
      <c r="A74" s="134"/>
      <c r="B74" s="10"/>
      <c r="C74" s="66"/>
      <c r="D74" s="81"/>
      <c r="E74" s="76"/>
      <c r="F74" s="165"/>
      <c r="G74" s="194"/>
      <c r="H74" s="168"/>
      <c r="I74" s="170"/>
    </row>
    <row r="75" spans="1:9" ht="19.2">
      <c r="A75" s="134"/>
      <c r="B75" s="10"/>
      <c r="C75" s="66"/>
      <c r="D75" s="81"/>
      <c r="E75" s="76"/>
      <c r="F75" s="165"/>
      <c r="G75" s="194"/>
      <c r="H75" s="168"/>
      <c r="I75" s="170"/>
    </row>
    <row r="76" spans="1:9" ht="19.2">
      <c r="A76" s="134"/>
      <c r="B76" s="10"/>
      <c r="C76" s="66"/>
      <c r="D76" s="81"/>
      <c r="E76" s="76"/>
      <c r="F76" s="165"/>
      <c r="G76" s="194"/>
      <c r="H76" s="168"/>
      <c r="I76" s="170"/>
    </row>
    <row r="77" spans="1:9" ht="19.2">
      <c r="A77" s="134"/>
      <c r="B77" s="10"/>
      <c r="C77" s="66"/>
      <c r="D77" s="81"/>
      <c r="E77" s="76"/>
      <c r="F77" s="165"/>
      <c r="G77" s="194"/>
      <c r="H77" s="168"/>
      <c r="I77" s="170"/>
    </row>
    <row r="78" spans="1:9" ht="19.2">
      <c r="A78" s="134"/>
      <c r="B78" s="10"/>
      <c r="C78" s="66"/>
      <c r="D78" s="81"/>
      <c r="E78" s="76"/>
      <c r="F78" s="165"/>
      <c r="G78" s="194"/>
      <c r="H78" s="168"/>
      <c r="I78" s="170"/>
    </row>
    <row r="79" spans="1:9" ht="19.2">
      <c r="A79" s="134"/>
      <c r="B79" s="10"/>
      <c r="C79" s="66"/>
      <c r="D79" s="81"/>
      <c r="E79" s="76"/>
      <c r="F79" s="165"/>
      <c r="G79" s="194"/>
      <c r="H79" s="168"/>
      <c r="I79" s="170"/>
    </row>
    <row r="80" spans="1:9" ht="19.2">
      <c r="A80" s="134"/>
      <c r="B80" s="10"/>
      <c r="C80" s="66"/>
      <c r="D80" s="81"/>
      <c r="E80" s="76"/>
      <c r="F80" s="165"/>
      <c r="G80" s="194"/>
      <c r="H80" s="168"/>
      <c r="I80" s="170"/>
    </row>
    <row r="81" spans="1:9" ht="19.2">
      <c r="A81" s="134"/>
      <c r="B81" s="10"/>
      <c r="C81" s="66"/>
      <c r="D81" s="81"/>
      <c r="E81" s="76"/>
      <c r="F81" s="165"/>
      <c r="G81" s="194"/>
      <c r="H81" s="168"/>
      <c r="I81" s="170"/>
    </row>
    <row r="82" spans="1:9" ht="19.2">
      <c r="A82" s="134"/>
      <c r="B82" s="10"/>
      <c r="C82" s="66"/>
      <c r="D82" s="81"/>
      <c r="E82" s="76"/>
      <c r="F82" s="165"/>
      <c r="G82" s="194"/>
      <c r="H82" s="168"/>
      <c r="I82" s="170"/>
    </row>
    <row r="83" spans="1:9" ht="19.2">
      <c r="A83" s="134"/>
      <c r="B83" s="10"/>
      <c r="C83" s="66"/>
      <c r="D83" s="81"/>
      <c r="E83" s="76"/>
      <c r="F83" s="165"/>
      <c r="G83" s="194"/>
      <c r="H83" s="168"/>
      <c r="I83" s="170"/>
    </row>
    <row r="84" spans="1:9" ht="19.2">
      <c r="A84" s="134"/>
      <c r="B84" s="10"/>
      <c r="C84" s="66"/>
      <c r="D84" s="81"/>
      <c r="E84" s="76"/>
      <c r="F84" s="165"/>
      <c r="G84" s="194"/>
      <c r="H84" s="168"/>
      <c r="I84" s="170"/>
    </row>
    <row r="85" spans="1:9" ht="19.2">
      <c r="A85" s="134"/>
      <c r="B85" s="10"/>
      <c r="C85" s="66"/>
      <c r="D85" s="81"/>
      <c r="E85" s="76"/>
      <c r="F85" s="165"/>
      <c r="G85" s="194"/>
      <c r="H85" s="168"/>
      <c r="I85" s="170"/>
    </row>
    <row r="86" spans="1:9" ht="19.2">
      <c r="A86" s="134"/>
      <c r="B86" s="10"/>
      <c r="C86" s="66"/>
      <c r="D86" s="81"/>
      <c r="E86" s="76"/>
      <c r="F86" s="165"/>
      <c r="G86" s="194"/>
      <c r="H86" s="168"/>
      <c r="I86" s="170"/>
    </row>
    <row r="87" spans="1:9" ht="19.2">
      <c r="A87" s="134"/>
      <c r="B87" s="10"/>
      <c r="C87" s="66"/>
      <c r="D87" s="81"/>
      <c r="E87" s="76"/>
      <c r="F87" s="165"/>
      <c r="G87" s="194"/>
      <c r="H87" s="168"/>
      <c r="I87" s="170"/>
    </row>
    <row r="88" spans="1:9" ht="19.2">
      <c r="A88" s="134"/>
      <c r="B88" s="10"/>
      <c r="C88" s="66"/>
      <c r="D88" s="81"/>
      <c r="E88" s="76"/>
      <c r="F88" s="165"/>
      <c r="G88" s="194"/>
      <c r="H88" s="168"/>
      <c r="I88" s="170"/>
    </row>
    <row r="89" spans="1:9" ht="19.2">
      <c r="A89" s="134"/>
      <c r="B89" s="10"/>
      <c r="C89" s="66"/>
      <c r="D89" s="81"/>
      <c r="E89" s="76"/>
      <c r="F89" s="165"/>
      <c r="G89" s="194"/>
      <c r="H89" s="168"/>
      <c r="I89" s="170"/>
    </row>
    <row r="90" spans="1:9" ht="19.2">
      <c r="A90" s="134"/>
      <c r="B90" s="10"/>
      <c r="C90" s="66"/>
      <c r="D90" s="81"/>
      <c r="E90" s="76"/>
      <c r="F90" s="165"/>
      <c r="G90" s="194"/>
      <c r="H90" s="168"/>
      <c r="I90" s="170"/>
    </row>
    <row r="91" spans="1:9" ht="19.2">
      <c r="A91" s="134"/>
      <c r="B91" s="10"/>
      <c r="C91" s="66"/>
      <c r="D91" s="81"/>
      <c r="E91" s="76"/>
      <c r="F91" s="165"/>
      <c r="G91" s="194"/>
      <c r="H91" s="168"/>
      <c r="I91" s="170"/>
    </row>
    <row r="92" spans="1:9" ht="19.2">
      <c r="A92" s="134"/>
      <c r="B92" s="10"/>
      <c r="C92" s="66"/>
      <c r="D92" s="81"/>
      <c r="E92" s="76"/>
      <c r="F92" s="165"/>
      <c r="G92" s="194"/>
      <c r="H92" s="168"/>
      <c r="I92" s="170"/>
    </row>
    <row r="93" spans="1:9" ht="19.2">
      <c r="A93" s="134"/>
      <c r="B93" s="10"/>
      <c r="C93" s="66"/>
      <c r="D93" s="81"/>
      <c r="E93" s="76"/>
      <c r="F93" s="165"/>
      <c r="G93" s="194"/>
      <c r="H93" s="168"/>
      <c r="I93" s="170"/>
    </row>
    <row r="94" spans="1:9" ht="19.2">
      <c r="A94" s="134"/>
      <c r="B94" s="10"/>
      <c r="C94" s="66"/>
      <c r="D94" s="81"/>
      <c r="E94" s="76"/>
      <c r="F94" s="165"/>
      <c r="G94" s="194"/>
      <c r="H94" s="168"/>
      <c r="I94" s="170"/>
    </row>
    <row r="95" spans="1:9" ht="19.2">
      <c r="A95" s="134"/>
      <c r="B95" s="10"/>
      <c r="C95" s="66"/>
      <c r="D95" s="81"/>
      <c r="E95" s="76"/>
      <c r="F95" s="165"/>
      <c r="G95" s="194"/>
      <c r="H95" s="168"/>
      <c r="I95" s="170"/>
    </row>
    <row r="96" spans="1:9" ht="19.2">
      <c r="A96" s="134"/>
      <c r="B96" s="10"/>
      <c r="C96" s="66"/>
      <c r="D96" s="81"/>
      <c r="E96" s="76"/>
      <c r="F96" s="165"/>
      <c r="G96" s="194"/>
      <c r="H96" s="168"/>
      <c r="I96" s="170"/>
    </row>
    <row r="97" spans="1:9" ht="19.2">
      <c r="A97" s="134"/>
      <c r="B97" s="10"/>
      <c r="C97" s="66"/>
      <c r="D97" s="81"/>
      <c r="E97" s="76"/>
      <c r="F97" s="165"/>
      <c r="G97" s="194"/>
      <c r="H97" s="168"/>
      <c r="I97" s="170"/>
    </row>
    <row r="98" spans="1:9" ht="19.2">
      <c r="A98" s="134"/>
      <c r="B98" s="10"/>
      <c r="C98" s="66"/>
      <c r="D98" s="81"/>
      <c r="E98" s="76"/>
      <c r="F98" s="165"/>
      <c r="G98" s="194"/>
      <c r="H98" s="168"/>
      <c r="I98" s="170"/>
    </row>
    <row r="99" spans="1:9" ht="19.2">
      <c r="A99" s="134"/>
      <c r="B99" s="10"/>
      <c r="C99" s="66"/>
      <c r="D99" s="81"/>
      <c r="E99" s="76"/>
      <c r="F99" s="165"/>
      <c r="G99" s="194"/>
      <c r="H99" s="168"/>
      <c r="I99" s="170"/>
    </row>
    <row r="100" spans="1:9" ht="19.2">
      <c r="A100" s="134"/>
      <c r="B100" s="10"/>
      <c r="C100" s="66"/>
      <c r="D100" s="81"/>
      <c r="E100" s="76"/>
      <c r="F100" s="165"/>
      <c r="G100" s="194"/>
      <c r="H100" s="168"/>
      <c r="I100" s="170"/>
    </row>
    <row r="101" spans="1:9" ht="19.2">
      <c r="A101" s="134"/>
      <c r="B101" s="10"/>
      <c r="C101" s="66"/>
      <c r="D101" s="81"/>
      <c r="E101" s="76"/>
      <c r="F101" s="165"/>
      <c r="G101" s="194"/>
      <c r="H101" s="168"/>
      <c r="I101" s="170"/>
    </row>
    <row r="102" spans="1:9" ht="19.2">
      <c r="A102" s="134"/>
      <c r="B102" s="10"/>
      <c r="C102" s="66"/>
      <c r="D102" s="81"/>
      <c r="E102" s="76"/>
      <c r="F102" s="165"/>
      <c r="G102" s="194"/>
      <c r="H102" s="168"/>
      <c r="I102" s="170"/>
    </row>
    <row r="103" spans="1:9" ht="19.2">
      <c r="A103" s="134"/>
      <c r="B103" s="10"/>
      <c r="C103" s="66"/>
      <c r="D103" s="81"/>
      <c r="E103" s="76"/>
      <c r="F103" s="165"/>
      <c r="G103" s="194"/>
      <c r="H103" s="168"/>
      <c r="I103" s="170"/>
    </row>
    <row r="104" spans="1:9" ht="19.2">
      <c r="A104" s="134"/>
      <c r="B104" s="10"/>
      <c r="C104" s="66"/>
      <c r="D104" s="81"/>
      <c r="E104" s="76"/>
      <c r="F104" s="165"/>
      <c r="G104" s="194"/>
      <c r="H104" s="168"/>
      <c r="I104" s="170"/>
    </row>
    <row r="105" spans="1:9" ht="19.2">
      <c r="A105" s="134"/>
      <c r="B105" s="10"/>
      <c r="C105" s="66"/>
      <c r="D105" s="81"/>
      <c r="E105" s="76"/>
      <c r="F105" s="165"/>
      <c r="G105" s="194"/>
      <c r="H105" s="168"/>
      <c r="I105" s="170"/>
    </row>
    <row r="106" spans="1:9" ht="19.2">
      <c r="A106" s="134"/>
      <c r="B106" s="10"/>
      <c r="C106" s="66"/>
      <c r="D106" s="81"/>
      <c r="E106" s="76"/>
      <c r="F106" s="165"/>
      <c r="G106" s="194"/>
      <c r="H106" s="168"/>
      <c r="I106" s="170"/>
    </row>
    <row r="107" spans="1:9" ht="19.2">
      <c r="A107" s="134"/>
      <c r="B107" s="10"/>
      <c r="C107" s="66"/>
      <c r="D107" s="81"/>
      <c r="E107" s="76"/>
      <c r="F107" s="165"/>
      <c r="G107" s="194"/>
      <c r="H107" s="168"/>
      <c r="I107" s="170"/>
    </row>
    <row r="108" spans="1:9" ht="19.2">
      <c r="A108" s="134"/>
      <c r="B108" s="10"/>
      <c r="C108" s="66"/>
      <c r="D108" s="81"/>
      <c r="E108" s="76"/>
      <c r="F108" s="165"/>
      <c r="G108" s="194"/>
      <c r="H108" s="168"/>
      <c r="I108" s="170"/>
    </row>
    <row r="109" spans="1:9" ht="19.2">
      <c r="A109" s="134"/>
      <c r="B109" s="10"/>
      <c r="C109" s="66"/>
      <c r="D109" s="81"/>
      <c r="E109" s="76"/>
      <c r="F109" s="165"/>
      <c r="G109" s="194"/>
      <c r="H109" s="168"/>
      <c r="I109" s="170"/>
    </row>
    <row r="110" spans="1:9" ht="19.2">
      <c r="A110" s="134"/>
      <c r="B110" s="10"/>
      <c r="C110" s="66"/>
      <c r="D110" s="81"/>
      <c r="E110" s="76"/>
      <c r="F110" s="165"/>
      <c r="G110" s="194"/>
      <c r="H110" s="168"/>
      <c r="I110" s="170"/>
    </row>
    <row r="111" spans="1:9" ht="19.2">
      <c r="A111" s="134"/>
      <c r="B111" s="10"/>
      <c r="C111" s="66"/>
      <c r="D111" s="81"/>
      <c r="E111" s="76"/>
      <c r="F111" s="165"/>
      <c r="G111" s="194"/>
      <c r="H111" s="168"/>
      <c r="I111" s="170"/>
    </row>
    <row r="112" spans="1:9" ht="19.2">
      <c r="A112" s="134"/>
      <c r="B112" s="10"/>
      <c r="C112" s="66"/>
      <c r="D112" s="81"/>
      <c r="E112" s="76"/>
      <c r="F112" s="165"/>
      <c r="G112" s="194"/>
      <c r="H112" s="168"/>
      <c r="I112" s="170"/>
    </row>
    <row r="113" spans="1:9" ht="19.2">
      <c r="A113" s="134"/>
      <c r="B113" s="10"/>
      <c r="C113" s="66"/>
      <c r="D113" s="81"/>
      <c r="E113" s="76"/>
      <c r="F113" s="165"/>
      <c r="G113" s="194"/>
      <c r="H113" s="168"/>
      <c r="I113" s="170"/>
    </row>
    <row r="114" spans="1:9" ht="19.2">
      <c r="A114" s="134"/>
      <c r="B114" s="10"/>
      <c r="C114" s="66"/>
      <c r="D114" s="81"/>
      <c r="E114" s="76"/>
      <c r="F114" s="165"/>
      <c r="G114" s="194"/>
      <c r="H114" s="168"/>
      <c r="I114" s="170"/>
    </row>
    <row r="115" spans="1:9" ht="19.2">
      <c r="A115" s="134"/>
      <c r="B115" s="10"/>
      <c r="C115" s="66"/>
      <c r="D115" s="81"/>
      <c r="E115" s="76"/>
      <c r="F115" s="165"/>
      <c r="G115" s="194"/>
      <c r="H115" s="168"/>
      <c r="I115" s="170"/>
    </row>
    <row r="116" spans="1:9" ht="19.2">
      <c r="A116" s="134"/>
      <c r="B116" s="10"/>
      <c r="C116" s="66"/>
      <c r="D116" s="81"/>
      <c r="E116" s="76"/>
      <c r="F116" s="165"/>
      <c r="G116" s="194"/>
      <c r="H116" s="168"/>
      <c r="I116" s="170"/>
    </row>
    <row r="117" spans="1:9" ht="19.2">
      <c r="A117" s="134"/>
      <c r="B117" s="10"/>
      <c r="C117" s="66"/>
      <c r="D117" s="81"/>
      <c r="E117" s="76"/>
      <c r="F117" s="165"/>
      <c r="G117" s="194"/>
      <c r="H117" s="168"/>
      <c r="I117" s="170"/>
    </row>
    <row r="118" spans="1:9" ht="19.2">
      <c r="A118" s="134"/>
      <c r="B118" s="10"/>
      <c r="C118" s="66"/>
      <c r="D118" s="81"/>
      <c r="E118" s="76"/>
      <c r="F118" s="165"/>
      <c r="G118" s="194"/>
      <c r="H118" s="168"/>
      <c r="I118" s="170"/>
    </row>
    <row r="119" spans="1:9" ht="19.2">
      <c r="A119" s="134"/>
      <c r="B119" s="10"/>
      <c r="C119" s="66"/>
      <c r="D119" s="81"/>
      <c r="E119" s="76"/>
      <c r="F119" s="165"/>
      <c r="G119" s="194"/>
      <c r="H119" s="168"/>
      <c r="I119" s="170"/>
    </row>
    <row r="120" spans="1:9" ht="19.2">
      <c r="A120" s="134"/>
      <c r="B120" s="10"/>
      <c r="C120" s="66"/>
      <c r="D120" s="81"/>
      <c r="E120" s="76"/>
      <c r="F120" s="165"/>
      <c r="G120" s="194"/>
      <c r="H120" s="168"/>
      <c r="I120" s="170"/>
    </row>
    <row r="121" spans="1:9" ht="19.2">
      <c r="A121" s="134"/>
      <c r="B121" s="10"/>
      <c r="C121" s="66"/>
      <c r="D121" s="81"/>
      <c r="E121" s="76"/>
      <c r="F121" s="165"/>
      <c r="G121" s="194"/>
      <c r="H121" s="168"/>
      <c r="I121" s="170"/>
    </row>
    <row r="122" spans="1:9" ht="19.2">
      <c r="A122" s="134"/>
      <c r="B122" s="10"/>
      <c r="C122" s="66"/>
      <c r="D122" s="81"/>
      <c r="E122" s="76"/>
      <c r="F122" s="165"/>
      <c r="G122" s="194"/>
      <c r="H122" s="168"/>
      <c r="I122" s="170"/>
    </row>
    <row r="123" spans="1:9" ht="19.2">
      <c r="A123" s="134"/>
      <c r="B123" s="10"/>
      <c r="C123" s="66"/>
      <c r="D123" s="81"/>
      <c r="E123" s="76"/>
      <c r="F123" s="165"/>
      <c r="G123" s="194"/>
      <c r="H123" s="168"/>
      <c r="I123" s="170"/>
    </row>
    <row r="124" spans="1:9" ht="19.2">
      <c r="A124" s="134"/>
      <c r="B124" s="10"/>
      <c r="C124" s="66"/>
      <c r="D124" s="81"/>
      <c r="E124" s="76"/>
      <c r="F124" s="165"/>
      <c r="G124" s="194"/>
      <c r="H124" s="168"/>
      <c r="I124" s="170"/>
    </row>
    <row r="125" spans="1:9" ht="19.2">
      <c r="A125" s="134"/>
      <c r="B125" s="10"/>
      <c r="C125" s="66"/>
      <c r="D125" s="81"/>
      <c r="E125" s="76"/>
      <c r="F125" s="165"/>
      <c r="G125" s="194"/>
      <c r="H125" s="168"/>
      <c r="I125" s="170"/>
    </row>
    <row r="126" spans="1:9" ht="19.2">
      <c r="A126" s="134"/>
      <c r="B126" s="10"/>
      <c r="C126" s="66"/>
      <c r="D126" s="81"/>
      <c r="E126" s="76"/>
      <c r="F126" s="165"/>
      <c r="G126" s="194"/>
      <c r="H126" s="168"/>
      <c r="I126" s="170"/>
    </row>
    <row r="127" spans="1:9" ht="19.2">
      <c r="A127" s="134"/>
      <c r="B127" s="10"/>
      <c r="C127" s="66"/>
      <c r="D127" s="81"/>
      <c r="E127" s="76"/>
      <c r="F127" s="165"/>
      <c r="G127" s="194"/>
      <c r="H127" s="168"/>
      <c r="I127" s="170"/>
    </row>
    <row r="128" spans="1:9" ht="19.2">
      <c r="A128" s="134"/>
      <c r="B128" s="10"/>
      <c r="C128" s="66"/>
      <c r="D128" s="81"/>
      <c r="E128" s="76"/>
      <c r="F128" s="165"/>
      <c r="G128" s="194"/>
      <c r="H128" s="168"/>
      <c r="I128" s="170"/>
    </row>
    <row r="129" spans="1:9" ht="19.2">
      <c r="A129" s="134"/>
      <c r="B129" s="10"/>
      <c r="C129" s="66"/>
      <c r="D129" s="81"/>
      <c r="E129" s="76"/>
      <c r="F129" s="165"/>
      <c r="G129" s="194"/>
      <c r="H129" s="168"/>
      <c r="I129" s="170"/>
    </row>
    <row r="130" spans="1:9" ht="19.2">
      <c r="A130" s="134"/>
      <c r="B130" s="10"/>
      <c r="C130" s="66"/>
      <c r="D130" s="81"/>
      <c r="E130" s="76"/>
      <c r="F130" s="165"/>
      <c r="G130" s="194"/>
      <c r="H130" s="168"/>
      <c r="I130" s="170"/>
    </row>
    <row r="131" spans="1:9" ht="19.2">
      <c r="A131" s="134"/>
      <c r="B131" s="10"/>
      <c r="C131" s="66"/>
      <c r="D131" s="81"/>
      <c r="E131" s="76"/>
      <c r="F131" s="165"/>
      <c r="G131" s="194"/>
      <c r="H131" s="168"/>
      <c r="I131" s="170"/>
    </row>
    <row r="132" spans="1:9" ht="19.2">
      <c r="A132" s="134"/>
      <c r="B132" s="10"/>
      <c r="C132" s="66"/>
      <c r="D132" s="81"/>
      <c r="E132" s="76"/>
      <c r="F132" s="165"/>
      <c r="G132" s="194"/>
      <c r="H132" s="168"/>
      <c r="I132" s="170"/>
    </row>
    <row r="133" spans="1:9" ht="19.2">
      <c r="A133" s="134"/>
      <c r="B133" s="10"/>
      <c r="C133" s="66"/>
      <c r="D133" s="81"/>
      <c r="E133" s="76"/>
      <c r="F133" s="165"/>
      <c r="G133" s="194"/>
      <c r="H133" s="168"/>
      <c r="I133" s="170"/>
    </row>
    <row r="134" spans="1:9" ht="19.2">
      <c r="A134" s="134"/>
      <c r="B134" s="10"/>
      <c r="C134" s="66"/>
      <c r="D134" s="81"/>
      <c r="E134" s="76"/>
      <c r="F134" s="165"/>
      <c r="G134" s="194"/>
      <c r="H134" s="168"/>
      <c r="I134" s="170"/>
    </row>
    <row r="135" spans="1:9" ht="19.2">
      <c r="A135" s="134"/>
      <c r="B135" s="10"/>
      <c r="C135" s="66"/>
      <c r="D135" s="81"/>
      <c r="E135" s="76"/>
      <c r="F135" s="165"/>
      <c r="G135" s="194"/>
      <c r="H135" s="168"/>
      <c r="I135" s="170"/>
    </row>
    <row r="136" spans="1:9" ht="19.2">
      <c r="A136" s="134"/>
      <c r="B136" s="10"/>
      <c r="C136" s="66"/>
      <c r="D136" s="81"/>
      <c r="E136" s="76"/>
      <c r="F136" s="165"/>
      <c r="G136" s="194"/>
      <c r="H136" s="168"/>
      <c r="I136" s="170"/>
    </row>
    <row r="137" spans="1:9" ht="19.2">
      <c r="A137" s="134"/>
      <c r="B137" s="10"/>
      <c r="C137" s="66"/>
      <c r="D137" s="81"/>
      <c r="E137" s="76"/>
      <c r="F137" s="165"/>
      <c r="G137" s="194"/>
      <c r="H137" s="168"/>
      <c r="I137" s="170"/>
    </row>
    <row r="138" spans="1:9" ht="19.2">
      <c r="A138" s="134"/>
      <c r="B138" s="10"/>
      <c r="C138" s="66"/>
      <c r="D138" s="81"/>
      <c r="E138" s="76"/>
      <c r="F138" s="165"/>
      <c r="G138" s="194"/>
      <c r="H138" s="168"/>
      <c r="I138" s="170"/>
    </row>
    <row r="139" spans="1:9" ht="19.2">
      <c r="A139" s="134"/>
      <c r="B139" s="10"/>
      <c r="C139" s="66"/>
      <c r="D139" s="81"/>
      <c r="E139" s="76"/>
      <c r="F139" s="165"/>
      <c r="G139" s="194"/>
      <c r="H139" s="168"/>
      <c r="I139" s="170"/>
    </row>
    <row r="140" spans="1:9" ht="19.2">
      <c r="A140" s="134"/>
      <c r="B140" s="10"/>
      <c r="C140" s="66"/>
      <c r="D140" s="81"/>
      <c r="E140" s="76"/>
      <c r="F140" s="165"/>
      <c r="G140" s="194"/>
      <c r="H140" s="168"/>
      <c r="I140" s="170"/>
    </row>
    <row r="141" spans="1:9" ht="19.2">
      <c r="A141" s="134"/>
      <c r="B141" s="10"/>
      <c r="C141" s="66"/>
      <c r="D141" s="81"/>
      <c r="E141" s="76"/>
      <c r="F141" s="165"/>
      <c r="G141" s="194"/>
      <c r="H141" s="168"/>
      <c r="I141" s="170"/>
    </row>
    <row r="142" spans="1:9" ht="19.2">
      <c r="A142" s="134"/>
      <c r="B142" s="10"/>
      <c r="C142" s="66"/>
      <c r="D142" s="81"/>
      <c r="E142" s="76"/>
      <c r="F142" s="165"/>
      <c r="G142" s="194"/>
      <c r="H142" s="168"/>
      <c r="I142" s="170"/>
    </row>
    <row r="143" spans="1:9" ht="19.2">
      <c r="A143" s="134"/>
      <c r="B143" s="10"/>
      <c r="C143" s="66"/>
      <c r="D143" s="81"/>
      <c r="E143" s="76"/>
      <c r="F143" s="165"/>
      <c r="G143" s="194"/>
      <c r="H143" s="168"/>
      <c r="I143" s="170"/>
    </row>
    <row r="144" spans="1:9" ht="19.2">
      <c r="A144" s="134"/>
      <c r="B144" s="10"/>
      <c r="C144" s="66"/>
      <c r="D144" s="81"/>
      <c r="E144" s="76"/>
      <c r="F144" s="165"/>
      <c r="G144" s="194"/>
      <c r="H144" s="168"/>
      <c r="I144" s="170"/>
    </row>
    <row r="145" spans="1:9" ht="19.2">
      <c r="A145" s="134"/>
      <c r="B145" s="10"/>
      <c r="C145" s="66"/>
      <c r="D145" s="81"/>
      <c r="E145" s="76"/>
      <c r="F145" s="165"/>
      <c r="G145" s="194"/>
      <c r="H145" s="168"/>
      <c r="I145" s="170"/>
    </row>
    <row r="146" spans="1:9" ht="19.2">
      <c r="A146" s="134"/>
      <c r="B146" s="10"/>
      <c r="C146" s="66"/>
      <c r="D146" s="81"/>
      <c r="E146" s="76"/>
      <c r="F146" s="165"/>
      <c r="G146" s="194"/>
      <c r="H146" s="168"/>
      <c r="I146" s="170"/>
    </row>
    <row r="147" spans="1:9" ht="19.2">
      <c r="A147" s="134"/>
      <c r="B147" s="10"/>
      <c r="C147" s="66"/>
      <c r="D147" s="81"/>
      <c r="E147" s="76"/>
      <c r="F147" s="165"/>
      <c r="G147" s="194"/>
      <c r="H147" s="168"/>
      <c r="I147" s="170"/>
    </row>
    <row r="148" spans="1:9" ht="19.2">
      <c r="A148" s="134"/>
      <c r="B148" s="10"/>
      <c r="C148" s="66"/>
      <c r="D148" s="81"/>
      <c r="E148" s="76"/>
      <c r="F148" s="165"/>
      <c r="G148" s="194"/>
      <c r="H148" s="168"/>
      <c r="I148" s="170"/>
    </row>
    <row r="149" spans="1:9" ht="19.2">
      <c r="A149" s="134"/>
      <c r="B149" s="10"/>
      <c r="C149" s="66"/>
      <c r="D149" s="81"/>
      <c r="E149" s="76"/>
      <c r="F149" s="165"/>
      <c r="G149" s="194"/>
      <c r="H149" s="168"/>
      <c r="I149" s="170"/>
    </row>
    <row r="150" spans="1:9" ht="19.2">
      <c r="A150" s="134"/>
      <c r="B150" s="10"/>
      <c r="C150" s="66"/>
      <c r="D150" s="81"/>
      <c r="E150" s="76"/>
      <c r="F150" s="165"/>
      <c r="G150" s="194"/>
      <c r="H150" s="168"/>
      <c r="I150" s="170"/>
    </row>
    <row r="151" spans="1:9" ht="19.2">
      <c r="A151" s="134"/>
      <c r="B151" s="10"/>
      <c r="C151" s="66"/>
      <c r="D151" s="81"/>
      <c r="E151" s="76"/>
      <c r="F151" s="165"/>
      <c r="G151" s="194"/>
      <c r="H151" s="168"/>
      <c r="I151" s="170"/>
    </row>
    <row r="152" spans="1:9" ht="19.2">
      <c r="A152" s="134"/>
      <c r="B152" s="10"/>
      <c r="C152" s="66"/>
      <c r="D152" s="81"/>
      <c r="E152" s="76"/>
      <c r="F152" s="165"/>
      <c r="G152" s="194"/>
      <c r="H152" s="168"/>
      <c r="I152" s="170"/>
    </row>
    <row r="153" spans="1:9" ht="19.2">
      <c r="A153" s="134"/>
      <c r="B153" s="10"/>
      <c r="C153" s="66"/>
      <c r="D153" s="81"/>
      <c r="E153" s="76"/>
      <c r="F153" s="165"/>
      <c r="G153" s="194"/>
      <c r="H153" s="168"/>
      <c r="I153" s="170"/>
    </row>
    <row r="154" spans="1:9" ht="19.2">
      <c r="A154" s="134"/>
      <c r="B154" s="10"/>
      <c r="C154" s="66"/>
      <c r="D154" s="81"/>
      <c r="E154" s="76"/>
      <c r="F154" s="165"/>
      <c r="G154" s="194"/>
      <c r="H154" s="168"/>
      <c r="I154" s="170"/>
    </row>
    <row r="155" spans="1:9" ht="19.2">
      <c r="A155" s="134"/>
      <c r="B155" s="10"/>
      <c r="C155" s="66"/>
      <c r="D155" s="81"/>
      <c r="E155" s="76"/>
      <c r="F155" s="165"/>
      <c r="G155" s="194"/>
      <c r="H155" s="168"/>
      <c r="I155" s="170"/>
    </row>
    <row r="156" spans="1:9" ht="19.2">
      <c r="A156" s="134"/>
      <c r="B156" s="10"/>
      <c r="C156" s="66"/>
      <c r="D156" s="81"/>
      <c r="E156" s="76"/>
      <c r="F156" s="165"/>
      <c r="G156" s="194"/>
      <c r="H156" s="168"/>
      <c r="I156" s="170"/>
    </row>
    <row r="157" spans="1:9" ht="19.2">
      <c r="A157" s="134"/>
      <c r="B157" s="10"/>
      <c r="C157" s="66"/>
      <c r="D157" s="81"/>
      <c r="E157" s="76"/>
      <c r="F157" s="165"/>
      <c r="G157" s="194"/>
      <c r="H157" s="168"/>
      <c r="I157" s="170"/>
    </row>
    <row r="158" spans="1:9" ht="19.2">
      <c r="A158" s="134"/>
      <c r="B158" s="10"/>
      <c r="C158" s="66"/>
      <c r="D158" s="81"/>
      <c r="E158" s="76"/>
      <c r="F158" s="165"/>
      <c r="G158" s="194"/>
      <c r="H158" s="168"/>
      <c r="I158" s="170"/>
    </row>
    <row r="159" spans="1:9" ht="19.2">
      <c r="A159" s="134"/>
      <c r="B159" s="10"/>
      <c r="C159" s="66"/>
      <c r="D159" s="81"/>
      <c r="E159" s="76"/>
      <c r="F159" s="165"/>
      <c r="G159" s="194"/>
      <c r="H159" s="168"/>
      <c r="I159" s="170"/>
    </row>
    <row r="160" spans="1:9" ht="19.2">
      <c r="A160" s="134"/>
      <c r="B160" s="10"/>
      <c r="C160" s="66"/>
      <c r="D160" s="81"/>
      <c r="E160" s="76"/>
      <c r="F160" s="165"/>
      <c r="G160" s="194"/>
      <c r="H160" s="168"/>
      <c r="I160" s="170"/>
    </row>
    <row r="161" spans="1:9" ht="19.2">
      <c r="A161" s="134"/>
      <c r="B161" s="10"/>
      <c r="C161" s="66"/>
      <c r="D161" s="81"/>
      <c r="E161" s="76"/>
      <c r="F161" s="165"/>
      <c r="G161" s="194"/>
      <c r="H161" s="168"/>
      <c r="I161" s="170"/>
    </row>
    <row r="162" spans="1:9" ht="19.2">
      <c r="A162" s="134"/>
      <c r="B162" s="10"/>
      <c r="C162" s="66"/>
      <c r="D162" s="81"/>
      <c r="E162" s="76"/>
      <c r="F162" s="165"/>
      <c r="G162" s="194"/>
      <c r="H162" s="168"/>
      <c r="I162" s="170"/>
    </row>
    <row r="163" spans="1:9" ht="19.2">
      <c r="A163" s="134"/>
      <c r="B163" s="10"/>
      <c r="C163" s="66"/>
      <c r="D163" s="81"/>
      <c r="E163" s="76"/>
      <c r="F163" s="165"/>
      <c r="G163" s="194"/>
      <c r="H163" s="168"/>
      <c r="I163" s="170"/>
    </row>
    <row r="164" spans="1:9" ht="19.2">
      <c r="A164" s="134"/>
      <c r="B164" s="10"/>
      <c r="C164" s="66"/>
      <c r="D164" s="81"/>
      <c r="E164" s="76"/>
      <c r="F164" s="165"/>
      <c r="G164" s="194"/>
      <c r="H164" s="168"/>
      <c r="I164" s="170"/>
    </row>
    <row r="165" spans="1:9" ht="19.2">
      <c r="A165" s="134"/>
      <c r="B165" s="10"/>
      <c r="C165" s="66"/>
      <c r="D165" s="81"/>
      <c r="E165" s="76"/>
      <c r="F165" s="165"/>
      <c r="G165" s="194"/>
      <c r="H165" s="168"/>
      <c r="I165" s="170"/>
    </row>
    <row r="166" spans="1:9" ht="19.2">
      <c r="A166" s="134"/>
      <c r="B166" s="10"/>
      <c r="C166" s="66"/>
      <c r="D166" s="81"/>
      <c r="E166" s="76"/>
      <c r="F166" s="165"/>
      <c r="G166" s="194"/>
      <c r="H166" s="168"/>
      <c r="I166" s="170"/>
    </row>
    <row r="167" spans="1:9" ht="19.2">
      <c r="A167" s="134"/>
      <c r="B167" s="10"/>
      <c r="C167" s="66"/>
      <c r="D167" s="81"/>
      <c r="E167" s="76"/>
      <c r="F167" s="165"/>
      <c r="G167" s="194"/>
      <c r="H167" s="168"/>
      <c r="I167" s="170"/>
    </row>
    <row r="168" spans="1:9" ht="19.2">
      <c r="A168" s="134"/>
      <c r="B168" s="10"/>
      <c r="C168" s="66"/>
      <c r="D168" s="81"/>
      <c r="E168" s="76"/>
      <c r="F168" s="165"/>
      <c r="G168" s="194"/>
      <c r="H168" s="168"/>
      <c r="I168" s="170"/>
    </row>
    <row r="169" spans="1:9" ht="19.2">
      <c r="A169" s="134"/>
      <c r="B169" s="10"/>
      <c r="C169" s="66"/>
      <c r="D169" s="81"/>
      <c r="E169" s="76"/>
      <c r="F169" s="165"/>
      <c r="G169" s="194"/>
      <c r="H169" s="168"/>
      <c r="I169" s="170"/>
    </row>
    <row r="170" spans="1:9" ht="19.2">
      <c r="A170" s="134"/>
      <c r="B170" s="10"/>
      <c r="C170" s="66"/>
      <c r="D170" s="81"/>
      <c r="E170" s="76"/>
      <c r="F170" s="165"/>
      <c r="G170" s="194"/>
      <c r="H170" s="168"/>
      <c r="I170" s="170"/>
    </row>
    <row r="171" spans="1:9" ht="19.2">
      <c r="A171" s="134"/>
      <c r="B171" s="10"/>
      <c r="C171" s="66"/>
      <c r="D171" s="81"/>
      <c r="E171" s="76"/>
      <c r="F171" s="165"/>
      <c r="G171" s="194"/>
      <c r="H171" s="168"/>
      <c r="I171" s="170"/>
    </row>
    <row r="172" spans="1:9">
      <c r="I172" s="170"/>
    </row>
    <row r="173" spans="1:9">
      <c r="I173" s="170"/>
    </row>
    <row r="174" spans="1:9">
      <c r="I174" s="170"/>
    </row>
    <row r="175" spans="1:9">
      <c r="I175" s="170"/>
    </row>
    <row r="176" spans="1:9">
      <c r="I176" s="170"/>
    </row>
    <row r="177" spans="9:9">
      <c r="I177" s="170"/>
    </row>
    <row r="178" spans="9:9">
      <c r="I178" s="170"/>
    </row>
    <row r="179" spans="9:9">
      <c r="I179" s="170"/>
    </row>
    <row r="180" spans="9:9">
      <c r="I180" s="170"/>
    </row>
    <row r="181" spans="9:9">
      <c r="I181" s="170"/>
    </row>
    <row r="182" spans="9:9">
      <c r="I182" s="170"/>
    </row>
    <row r="183" spans="9:9">
      <c r="I183" s="170"/>
    </row>
    <row r="184" spans="9:9">
      <c r="I184" s="170"/>
    </row>
    <row r="185" spans="9:9">
      <c r="I185" s="170"/>
    </row>
    <row r="186" spans="9:9">
      <c r="I186" s="170"/>
    </row>
    <row r="187" spans="9:9">
      <c r="I187" s="170"/>
    </row>
    <row r="188" spans="9:9">
      <c r="I188" s="170"/>
    </row>
    <row r="189" spans="9:9">
      <c r="I189" s="170"/>
    </row>
    <row r="190" spans="9:9">
      <c r="I190" s="170"/>
    </row>
    <row r="191" spans="9:9">
      <c r="I191" s="170"/>
    </row>
    <row r="192" spans="9:9">
      <c r="I192" s="170"/>
    </row>
    <row r="193" spans="9:9">
      <c r="I193" s="170"/>
    </row>
    <row r="194" spans="9:9">
      <c r="I194" s="170"/>
    </row>
    <row r="195" spans="9:9">
      <c r="I195" s="170"/>
    </row>
    <row r="196" spans="9:9">
      <c r="I196" s="170"/>
    </row>
    <row r="197" spans="9:9">
      <c r="I197" s="170"/>
    </row>
    <row r="198" spans="9:9">
      <c r="I198" s="170"/>
    </row>
    <row r="199" spans="9:9">
      <c r="I199" s="170"/>
    </row>
    <row r="200" spans="9:9">
      <c r="I200" s="170"/>
    </row>
    <row r="201" spans="9:9">
      <c r="I201" s="170"/>
    </row>
    <row r="202" spans="9:9">
      <c r="I202" s="170"/>
    </row>
    <row r="203" spans="9:9">
      <c r="I203" s="170"/>
    </row>
    <row r="204" spans="9:9">
      <c r="I204" s="170"/>
    </row>
    <row r="205" spans="9:9">
      <c r="I205" s="170"/>
    </row>
    <row r="206" spans="9:9">
      <c r="I206" s="170"/>
    </row>
    <row r="207" spans="9:9">
      <c r="I207" s="170"/>
    </row>
    <row r="208" spans="9:9">
      <c r="I208" s="170"/>
    </row>
    <row r="209" spans="9:9">
      <c r="I209" s="170"/>
    </row>
    <row r="210" spans="9:9">
      <c r="I210" s="170"/>
    </row>
    <row r="211" spans="9:9">
      <c r="I211" s="170"/>
    </row>
    <row r="212" spans="9:9">
      <c r="I212" s="170"/>
    </row>
    <row r="213" spans="9:9">
      <c r="I213" s="170"/>
    </row>
    <row r="214" spans="9:9">
      <c r="I214" s="170"/>
    </row>
    <row r="215" spans="9:9">
      <c r="I215" s="170"/>
    </row>
    <row r="216" spans="9:9">
      <c r="I216" s="170"/>
    </row>
    <row r="217" spans="9:9">
      <c r="I217" s="170"/>
    </row>
    <row r="218" spans="9:9">
      <c r="I218" s="170"/>
    </row>
    <row r="219" spans="9:9">
      <c r="I219" s="170"/>
    </row>
    <row r="220" spans="9:9">
      <c r="I220" s="170"/>
    </row>
    <row r="221" spans="9:9">
      <c r="I221" s="170"/>
    </row>
    <row r="222" spans="9:9">
      <c r="I222" s="170"/>
    </row>
    <row r="223" spans="9:9">
      <c r="I223" s="170"/>
    </row>
    <row r="224" spans="9:9">
      <c r="I224" s="170"/>
    </row>
    <row r="225" spans="9:9">
      <c r="I225" s="170"/>
    </row>
    <row r="226" spans="9:9">
      <c r="I226" s="170"/>
    </row>
    <row r="227" spans="9:9">
      <c r="I227" s="170"/>
    </row>
    <row r="228" spans="9:9">
      <c r="I228" s="170"/>
    </row>
    <row r="229" spans="9:9">
      <c r="I229" s="170"/>
    </row>
    <row r="230" spans="9:9">
      <c r="I230" s="170"/>
    </row>
    <row r="231" spans="9:9">
      <c r="I231" s="170"/>
    </row>
    <row r="232" spans="9:9">
      <c r="I232" s="170"/>
    </row>
    <row r="233" spans="9:9">
      <c r="I233" s="170"/>
    </row>
    <row r="234" spans="9:9">
      <c r="I234" s="170"/>
    </row>
    <row r="235" spans="9:9">
      <c r="I235" s="170"/>
    </row>
    <row r="236" spans="9:9">
      <c r="I236" s="170"/>
    </row>
    <row r="237" spans="9:9">
      <c r="I237" s="170"/>
    </row>
    <row r="238" spans="9:9">
      <c r="I238" s="170"/>
    </row>
    <row r="239" spans="9:9">
      <c r="I239" s="170"/>
    </row>
    <row r="240" spans="9:9">
      <c r="I240" s="170"/>
    </row>
    <row r="241" spans="9:9">
      <c r="I241" s="170"/>
    </row>
    <row r="242" spans="9:9">
      <c r="I242" s="170"/>
    </row>
    <row r="243" spans="9:9">
      <c r="I243" s="170"/>
    </row>
    <row r="244" spans="9:9">
      <c r="I244" s="170"/>
    </row>
    <row r="245" spans="9:9">
      <c r="I245" s="170"/>
    </row>
    <row r="246" spans="9:9">
      <c r="I246" s="170"/>
    </row>
    <row r="247" spans="9:9">
      <c r="I247" s="170"/>
    </row>
    <row r="248" spans="9:9">
      <c r="I248" s="170"/>
    </row>
    <row r="249" spans="9:9">
      <c r="I249" s="170"/>
    </row>
    <row r="250" spans="9:9">
      <c r="I250" s="170"/>
    </row>
    <row r="251" spans="9:9">
      <c r="I251" s="170"/>
    </row>
    <row r="252" spans="9:9">
      <c r="I252" s="170"/>
    </row>
    <row r="253" spans="9:9">
      <c r="I253" s="170"/>
    </row>
    <row r="254" spans="9:9">
      <c r="I254" s="170"/>
    </row>
    <row r="255" spans="9:9">
      <c r="I255" s="170"/>
    </row>
    <row r="256" spans="9:9">
      <c r="I256" s="170"/>
    </row>
    <row r="257" spans="9:9">
      <c r="I257" s="170"/>
    </row>
    <row r="258" spans="9:9">
      <c r="I258" s="170"/>
    </row>
    <row r="259" spans="9:9">
      <c r="I259" s="170"/>
    </row>
    <row r="260" spans="9:9">
      <c r="I260" s="170"/>
    </row>
    <row r="261" spans="9:9">
      <c r="I261" s="170"/>
    </row>
    <row r="262" spans="9:9">
      <c r="I262" s="170"/>
    </row>
    <row r="263" spans="9:9">
      <c r="I263" s="170"/>
    </row>
    <row r="264" spans="9:9">
      <c r="I264" s="170"/>
    </row>
    <row r="265" spans="9:9">
      <c r="I265" s="170"/>
    </row>
    <row r="266" spans="9:9">
      <c r="I266" s="170"/>
    </row>
    <row r="267" spans="9:9">
      <c r="I267" s="170"/>
    </row>
    <row r="268" spans="9:9">
      <c r="I268" s="170"/>
    </row>
    <row r="269" spans="9:9">
      <c r="I269" s="170"/>
    </row>
    <row r="270" spans="9:9">
      <c r="I270" s="170"/>
    </row>
    <row r="271" spans="9:9">
      <c r="I271" s="170"/>
    </row>
    <row r="272" spans="9:9">
      <c r="I272" s="170"/>
    </row>
    <row r="273" spans="9:9">
      <c r="I273" s="170"/>
    </row>
    <row r="274" spans="9:9">
      <c r="I274" s="170"/>
    </row>
    <row r="275" spans="9:9">
      <c r="I275" s="170"/>
    </row>
    <row r="276" spans="9:9">
      <c r="I276" s="170"/>
    </row>
    <row r="277" spans="9:9">
      <c r="I277" s="170"/>
    </row>
    <row r="278" spans="9:9">
      <c r="I278" s="170"/>
    </row>
    <row r="279" spans="9:9">
      <c r="I279" s="170"/>
    </row>
    <row r="280" spans="9:9">
      <c r="I280" s="170"/>
    </row>
    <row r="281" spans="9:9">
      <c r="I281" s="170"/>
    </row>
    <row r="282" spans="9:9">
      <c r="I282" s="170"/>
    </row>
    <row r="283" spans="9:9">
      <c r="I283" s="170"/>
    </row>
    <row r="284" spans="9:9">
      <c r="I284" s="170"/>
    </row>
    <row r="285" spans="9:9">
      <c r="I285" s="170"/>
    </row>
    <row r="286" spans="9:9">
      <c r="I286" s="170"/>
    </row>
    <row r="287" spans="9:9">
      <c r="I287" s="170"/>
    </row>
    <row r="288" spans="9:9">
      <c r="I288" s="170"/>
    </row>
    <row r="289" spans="9:9">
      <c r="I289" s="170"/>
    </row>
    <row r="290" spans="9:9">
      <c r="I290" s="170"/>
    </row>
    <row r="291" spans="9:9">
      <c r="I291" s="170"/>
    </row>
    <row r="292" spans="9:9">
      <c r="I292" s="170"/>
    </row>
    <row r="293" spans="9:9">
      <c r="I293" s="170"/>
    </row>
    <row r="294" spans="9:9">
      <c r="I294" s="170"/>
    </row>
    <row r="295" spans="9:9">
      <c r="I295" s="170"/>
    </row>
    <row r="296" spans="9:9">
      <c r="I296" s="170"/>
    </row>
    <row r="297" spans="9:9">
      <c r="I297" s="170"/>
    </row>
    <row r="298" spans="9:9">
      <c r="I298" s="170"/>
    </row>
    <row r="299" spans="9:9">
      <c r="I299" s="170"/>
    </row>
    <row r="300" spans="9:9">
      <c r="I300" s="170"/>
    </row>
    <row r="301" spans="9:9">
      <c r="I301" s="170"/>
    </row>
    <row r="302" spans="9:9">
      <c r="I302" s="170"/>
    </row>
    <row r="303" spans="9:9">
      <c r="I303" s="170"/>
    </row>
    <row r="304" spans="9:9">
      <c r="I304" s="170"/>
    </row>
    <row r="305" spans="9:9">
      <c r="I305" s="170"/>
    </row>
    <row r="306" spans="9:9">
      <c r="I306" s="170"/>
    </row>
    <row r="307" spans="9:9">
      <c r="I307" s="170"/>
    </row>
    <row r="308" spans="9:9">
      <c r="I308" s="170"/>
    </row>
    <row r="309" spans="9:9">
      <c r="I309" s="170"/>
    </row>
    <row r="310" spans="9:9">
      <c r="I310" s="170"/>
    </row>
    <row r="311" spans="9:9">
      <c r="I311" s="170"/>
    </row>
    <row r="312" spans="9:9">
      <c r="I312" s="170"/>
    </row>
    <row r="313" spans="9:9">
      <c r="I313" s="170"/>
    </row>
    <row r="314" spans="9:9">
      <c r="I314" s="170"/>
    </row>
    <row r="315" spans="9:9">
      <c r="I315" s="170"/>
    </row>
    <row r="316" spans="9:9">
      <c r="I316" s="170"/>
    </row>
    <row r="317" spans="9:9">
      <c r="I317" s="170"/>
    </row>
    <row r="318" spans="9:9">
      <c r="I318" s="170"/>
    </row>
    <row r="319" spans="9:9">
      <c r="I319" s="170"/>
    </row>
    <row r="320" spans="9:9">
      <c r="I320" s="170"/>
    </row>
    <row r="321" spans="9:9">
      <c r="I321" s="170"/>
    </row>
    <row r="322" spans="9:9">
      <c r="I322" s="170"/>
    </row>
    <row r="323" spans="9:9">
      <c r="I323" s="170"/>
    </row>
    <row r="324" spans="9:9">
      <c r="I324" s="170"/>
    </row>
    <row r="325" spans="9:9">
      <c r="I325" s="170"/>
    </row>
    <row r="326" spans="9:9">
      <c r="I326" s="170"/>
    </row>
    <row r="327" spans="9:9">
      <c r="I327" s="170"/>
    </row>
    <row r="328" spans="9:9">
      <c r="I328" s="170"/>
    </row>
    <row r="329" spans="9:9">
      <c r="I329" s="170"/>
    </row>
    <row r="330" spans="9:9">
      <c r="I330" s="170"/>
    </row>
    <row r="331" spans="9:9">
      <c r="I331" s="170"/>
    </row>
    <row r="332" spans="9:9">
      <c r="I332" s="170"/>
    </row>
    <row r="333" spans="9:9">
      <c r="I333" s="170"/>
    </row>
    <row r="334" spans="9:9">
      <c r="I334" s="170"/>
    </row>
    <row r="335" spans="9:9">
      <c r="I335" s="170"/>
    </row>
    <row r="336" spans="9:9">
      <c r="I336" s="170"/>
    </row>
    <row r="337" spans="9:9">
      <c r="I337" s="170"/>
    </row>
    <row r="338" spans="9:9">
      <c r="I338" s="170"/>
    </row>
    <row r="339" spans="9:9">
      <c r="I339" s="170"/>
    </row>
    <row r="340" spans="9:9">
      <c r="I340" s="170"/>
    </row>
    <row r="341" spans="9:9">
      <c r="I341" s="170"/>
    </row>
    <row r="342" spans="9:9">
      <c r="I342" s="170"/>
    </row>
    <row r="343" spans="9:9">
      <c r="I343" s="170"/>
    </row>
    <row r="344" spans="9:9">
      <c r="I344" s="170"/>
    </row>
    <row r="345" spans="9:9">
      <c r="I345" s="170"/>
    </row>
    <row r="346" spans="9:9">
      <c r="I346" s="170"/>
    </row>
    <row r="347" spans="9:9">
      <c r="I347" s="170"/>
    </row>
    <row r="348" spans="9:9">
      <c r="I348" s="170"/>
    </row>
    <row r="349" spans="9:9">
      <c r="I349" s="170"/>
    </row>
    <row r="350" spans="9:9">
      <c r="I350" s="170"/>
    </row>
    <row r="351" spans="9:9">
      <c r="I351" s="170"/>
    </row>
    <row r="352" spans="9:9">
      <c r="I352" s="170"/>
    </row>
    <row r="353" spans="9:9">
      <c r="I353" s="170"/>
    </row>
    <row r="354" spans="9:9">
      <c r="I354" s="170"/>
    </row>
    <row r="355" spans="9:9">
      <c r="I355" s="170"/>
    </row>
    <row r="356" spans="9:9">
      <c r="I356" s="170"/>
    </row>
    <row r="357" spans="9:9">
      <c r="I357" s="170"/>
    </row>
    <row r="358" spans="9:9">
      <c r="I358" s="170"/>
    </row>
    <row r="359" spans="9:9">
      <c r="I359" s="170"/>
    </row>
    <row r="360" spans="9:9">
      <c r="I360" s="170"/>
    </row>
    <row r="361" spans="9:9">
      <c r="I361" s="170"/>
    </row>
    <row r="362" spans="9:9">
      <c r="I362" s="170"/>
    </row>
    <row r="363" spans="9:9">
      <c r="I363" s="170"/>
    </row>
    <row r="364" spans="9:9">
      <c r="I364" s="170"/>
    </row>
  </sheetData>
  <autoFilter ref="A1:J1" xr:uid="{579BBE7D-3FBB-40F3-BBF0-72F43BAE7E4A}">
    <sortState xmlns:xlrd2="http://schemas.microsoft.com/office/spreadsheetml/2017/richdata2" ref="A2:J45">
      <sortCondition ref="C1"/>
    </sortState>
  </autoFilter>
  <phoneticPr fontId="3"/>
  <conditionalFormatting sqref="C2">
    <cfRule type="expression" dxfId="4" priority="2">
      <formula>D2="F"</formula>
    </cfRule>
  </conditionalFormatting>
  <conditionalFormatting sqref="C34">
    <cfRule type="expression" dxfId="3" priority="1">
      <formula>D34="F"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88D-BAC3-4C4E-BE97-48B4FC3BDE76}">
  <dimension ref="A1:AR374"/>
  <sheetViews>
    <sheetView topLeftCell="B4" zoomScale="64" zoomScaleNormal="90" workbookViewId="0">
      <selection activeCell="E35" sqref="E35"/>
    </sheetView>
  </sheetViews>
  <sheetFormatPr defaultColWidth="8.8984375" defaultRowHeight="18"/>
  <cols>
    <col min="3" max="3" width="13" customWidth="1"/>
    <col min="4" max="4" width="5.5" bestFit="1" customWidth="1"/>
    <col min="5" max="5" width="9.5" style="151" bestFit="1" customWidth="1"/>
    <col min="6" max="6" width="11.5" bestFit="1" customWidth="1"/>
    <col min="7" max="7" width="3" hidden="1" customWidth="1"/>
    <col min="8" max="8" width="4" hidden="1" customWidth="1"/>
    <col min="9" max="10" width="3" hidden="1" customWidth="1"/>
    <col min="11" max="11" width="4" hidden="1" customWidth="1"/>
    <col min="12" max="13" width="3" hidden="1" customWidth="1"/>
    <col min="14" max="14" width="4" hidden="1" customWidth="1"/>
    <col min="15" max="16" width="3" hidden="1" customWidth="1"/>
    <col min="17" max="17" width="4" hidden="1" customWidth="1"/>
    <col min="18" max="18" width="3" hidden="1" customWidth="1"/>
    <col min="23" max="23" width="10.09765625" style="188" customWidth="1"/>
    <col min="24" max="24" width="10.09765625" bestFit="1" customWidth="1"/>
    <col min="25" max="25" width="14.5" bestFit="1" customWidth="1"/>
    <col min="26" max="26" width="11.5" hidden="1" customWidth="1"/>
    <col min="27" max="27" width="11.59765625" hidden="1" customWidth="1"/>
    <col min="28" max="28" width="8.3984375" hidden="1" customWidth="1"/>
    <col min="29" max="29" width="9.5" hidden="1" customWidth="1"/>
    <col min="30" max="30" width="9.59765625" hidden="1" customWidth="1"/>
    <col min="31" max="31" width="10.5" hidden="1" customWidth="1"/>
    <col min="32" max="32" width="13.5" hidden="1" customWidth="1"/>
    <col min="33" max="33" width="9.5" hidden="1" customWidth="1"/>
    <col min="34" max="34" width="10.09765625" hidden="1" customWidth="1"/>
    <col min="35" max="35" width="9.5" hidden="1" customWidth="1"/>
    <col min="36" max="36" width="6.59765625" hidden="1" customWidth="1"/>
    <col min="37" max="37" width="10.5" hidden="1" customWidth="1"/>
    <col min="38" max="38" width="11" hidden="1" customWidth="1"/>
    <col min="39" max="39" width="14.5" hidden="1" customWidth="1"/>
    <col min="40" max="40" width="10.09765625" bestFit="1" customWidth="1"/>
    <col min="41" max="41" width="22.09765625" hidden="1" customWidth="1"/>
    <col min="42" max="42" width="18.09765625" bestFit="1" customWidth="1"/>
    <col min="43" max="43" width="9.59765625" bestFit="1" customWidth="1"/>
    <col min="44" max="44" width="21.59765625" style="142" customWidth="1"/>
  </cols>
  <sheetData>
    <row r="1" spans="1:44" ht="29.4" thickBot="1">
      <c r="A1" s="16" t="s">
        <v>31</v>
      </c>
      <c r="B1" s="17" t="s">
        <v>32</v>
      </c>
      <c r="C1" s="18" t="s">
        <v>33</v>
      </c>
      <c r="D1" s="19" t="s">
        <v>34</v>
      </c>
      <c r="E1" s="19" t="s">
        <v>35</v>
      </c>
      <c r="F1" s="20" t="s">
        <v>36</v>
      </c>
      <c r="G1" s="21"/>
      <c r="H1" s="22"/>
      <c r="I1" s="23"/>
      <c r="J1" s="21"/>
      <c r="K1" s="22"/>
      <c r="L1" s="23"/>
      <c r="M1" s="21"/>
      <c r="N1" s="22"/>
      <c r="O1" s="23"/>
      <c r="P1" s="21"/>
      <c r="Q1" s="22"/>
      <c r="R1" s="23"/>
      <c r="S1" s="24" t="s">
        <v>37</v>
      </c>
      <c r="T1" s="24" t="s">
        <v>38</v>
      </c>
      <c r="U1" s="24" t="s">
        <v>39</v>
      </c>
      <c r="V1" s="24" t="s">
        <v>40</v>
      </c>
      <c r="W1" s="192" t="s">
        <v>41</v>
      </c>
      <c r="X1" s="26" t="s">
        <v>42</v>
      </c>
      <c r="Y1" s="28" t="s">
        <v>43</v>
      </c>
      <c r="Z1" s="29" t="s">
        <v>44</v>
      </c>
      <c r="AA1" s="30" t="s">
        <v>45</v>
      </c>
      <c r="AB1" s="31" t="s">
        <v>46</v>
      </c>
      <c r="AC1" s="32" t="s">
        <v>47</v>
      </c>
      <c r="AD1" s="30" t="s">
        <v>45</v>
      </c>
      <c r="AE1" s="33" t="s">
        <v>48</v>
      </c>
      <c r="AF1" s="25" t="s">
        <v>49</v>
      </c>
      <c r="AG1" s="34" t="s">
        <v>50</v>
      </c>
      <c r="AH1" s="35" t="s">
        <v>51</v>
      </c>
      <c r="AI1" s="36" t="s">
        <v>52</v>
      </c>
      <c r="AJ1" s="37"/>
      <c r="AK1" s="98" t="s">
        <v>53</v>
      </c>
      <c r="AL1" s="99" t="s">
        <v>54</v>
      </c>
      <c r="AM1" s="27" t="s">
        <v>55</v>
      </c>
      <c r="AN1" s="38" t="s">
        <v>56</v>
      </c>
      <c r="AO1" s="39" t="s">
        <v>57</v>
      </c>
      <c r="AP1" s="40" t="s">
        <v>58</v>
      </c>
      <c r="AQ1" s="41" t="s">
        <v>59</v>
      </c>
      <c r="AR1" s="143" t="s">
        <v>148</v>
      </c>
    </row>
    <row r="2" spans="1:44" ht="19.2" thickTop="1" thickBot="1">
      <c r="A2" s="134" t="str">
        <f>VLOOKUP(C2,vlookup!$A$2:$C$100,2,FALSE)</f>
        <v>M</v>
      </c>
      <c r="B2" s="43">
        <v>45651</v>
      </c>
      <c r="C2" s="100" t="s">
        <v>114</v>
      </c>
      <c r="D2" s="44">
        <f>VLOOKUP(C2,vlookup!$A$2:$F$47,3,FALSE)</f>
        <v>3</v>
      </c>
      <c r="E2" s="45">
        <v>69.2</v>
      </c>
      <c r="F2" s="45" t="s">
        <v>61</v>
      </c>
      <c r="G2" s="46">
        <v>1</v>
      </c>
      <c r="H2" s="47">
        <v>42</v>
      </c>
      <c r="I2" s="48">
        <v>4</v>
      </c>
      <c r="J2" s="46">
        <v>1</v>
      </c>
      <c r="K2" s="47">
        <v>43</v>
      </c>
      <c r="L2" s="48">
        <v>9</v>
      </c>
      <c r="M2" s="46">
        <v>1</v>
      </c>
      <c r="N2" s="47">
        <v>44</v>
      </c>
      <c r="O2" s="48">
        <v>4</v>
      </c>
      <c r="P2" s="46">
        <v>1</v>
      </c>
      <c r="Q2" s="47">
        <v>40</v>
      </c>
      <c r="R2" s="48">
        <v>4</v>
      </c>
      <c r="S2" s="49" t="str">
        <f>_xlfn.CONCAT(G2,":",H2,".",I2)</f>
        <v>1:42.4</v>
      </c>
      <c r="T2" s="49" t="str">
        <f>_xlfn.CONCAT(J2,":",K2,".",L2)</f>
        <v>1:43.9</v>
      </c>
      <c r="U2" s="49" t="str">
        <f>_xlfn.CONCAT(M2,":",N2,".",O2)</f>
        <v>1:44.4</v>
      </c>
      <c r="V2" s="49" t="str">
        <f>_xlfn.CONCAT(P2,":",Q2,".",R2)</f>
        <v>1:40.4</v>
      </c>
      <c r="W2" s="184" t="s">
        <v>293</v>
      </c>
      <c r="X2" s="64">
        <v>4.7592592592592591E-3</v>
      </c>
      <c r="Y2" s="52">
        <v>31</v>
      </c>
      <c r="Z2" s="53"/>
      <c r="AA2" s="54"/>
      <c r="AB2" s="55"/>
      <c r="AC2" s="56"/>
      <c r="AD2" s="54"/>
      <c r="AE2" s="56"/>
      <c r="AF2" s="101"/>
      <c r="AG2" s="57"/>
      <c r="AH2" s="58"/>
      <c r="AI2" s="102"/>
      <c r="AJ2" s="103"/>
      <c r="AK2" s="104"/>
      <c r="AL2" s="104"/>
      <c r="AM2" s="51"/>
      <c r="AN2" s="59" t="str">
        <f>VLOOKUP(C2,vlookup!$A$2:$F$47,6,FALSE)</f>
        <v>S</v>
      </c>
      <c r="AO2" s="60"/>
      <c r="AP2" s="61">
        <f>VLOOKUP(C2,vlookup!$A$2:$E$47,5,FALSE)</f>
        <v>4.8078703703703703E-3</v>
      </c>
      <c r="AQ2" s="62">
        <f>((98/E2)^0.226)*335.8/((G2+J2+M2+P2)*60+H2+K2+N2+Q2+(I2+L2+O2+R2)/10)</f>
        <v>0.88366230783909738</v>
      </c>
    </row>
    <row r="3" spans="1:44" ht="19.2" thickTop="1" thickBot="1">
      <c r="A3" s="134" t="str">
        <f>VLOOKUP(C3,vlookup!$A$2:$C$100,2,FALSE)</f>
        <v>M</v>
      </c>
      <c r="B3" s="43">
        <v>45651</v>
      </c>
      <c r="C3" s="100" t="s">
        <v>137</v>
      </c>
      <c r="D3" s="44">
        <f>VLOOKUP(C3,vlookup!$A$2:$F$47,3,FALSE)</f>
        <v>3</v>
      </c>
      <c r="E3" s="45">
        <v>81.8</v>
      </c>
      <c r="F3" s="45" t="s">
        <v>61</v>
      </c>
      <c r="G3" s="46">
        <v>1</v>
      </c>
      <c r="H3" s="47">
        <v>39</v>
      </c>
      <c r="I3" s="48">
        <v>7</v>
      </c>
      <c r="J3" s="46">
        <v>1</v>
      </c>
      <c r="K3" s="47">
        <v>43</v>
      </c>
      <c r="L3" s="48">
        <v>9</v>
      </c>
      <c r="M3" s="46">
        <v>1</v>
      </c>
      <c r="N3" s="47">
        <v>43</v>
      </c>
      <c r="O3" s="48">
        <v>8</v>
      </c>
      <c r="P3" s="46">
        <v>1</v>
      </c>
      <c r="Q3" s="47">
        <v>41</v>
      </c>
      <c r="R3" s="48">
        <v>2</v>
      </c>
      <c r="S3" s="49" t="str">
        <f>_xlfn.CONCAT(G3,":",H3,".",I3)</f>
        <v>1:39.7</v>
      </c>
      <c r="T3" s="49" t="str">
        <f>_xlfn.CONCAT(J3,":",K3,".",L3)</f>
        <v>1:43.9</v>
      </c>
      <c r="U3" s="49" t="str">
        <f>_xlfn.CONCAT(M3,":",N3,".",O3)</f>
        <v>1:43.8</v>
      </c>
      <c r="V3" s="49" t="str">
        <f>_xlfn.CONCAT(P3,":",Q3,".",R3)</f>
        <v>1:41.2</v>
      </c>
      <c r="W3" s="184" t="s">
        <v>294</v>
      </c>
      <c r="X3" s="50">
        <v>4.7303240740740743E-3</v>
      </c>
      <c r="Y3" s="52">
        <v>32</v>
      </c>
      <c r="Z3" s="53">
        <f>IF(F3="Dynamic",MIN(X3,#REF!),MIN(X3,AB3))</f>
        <v>4.7303240740740743E-3</v>
      </c>
      <c r="AA3" s="54" t="e">
        <f>IF(#REF!="Dynamic",#REF!,MIN(#REF!,#REF!))</f>
        <v>#REF!</v>
      </c>
      <c r="AB3" s="55"/>
      <c r="AC3" s="56"/>
      <c r="AD3" s="54" t="e">
        <f>IF($G3="Dynamic",MIN(#REF!,#REF!),#REF!)</f>
        <v>#REF!</v>
      </c>
      <c r="AE3" s="56">
        <v>4.7951388888888896E-3</v>
      </c>
      <c r="AF3" s="101">
        <f>IF(D3="","",(2000/(((G3+J3+M3+P3)*60+(H3+K3+N3+Q3)+(I3+L3+O3+R3)/10)/60))/(D3+22)^(2/9))</f>
        <v>143.62483689266892</v>
      </c>
      <c r="AG3" s="57">
        <v>75</v>
      </c>
      <c r="AH3" s="58">
        <f>IF(D3="","",X3*((D3+22)/(AG3+22))^(2/9))</f>
        <v>3.49976916671196E-3</v>
      </c>
      <c r="AI3" s="102"/>
      <c r="AJ3" s="103" t="e">
        <f>#REF!/4</f>
        <v>#REF!</v>
      </c>
      <c r="AK3" s="104">
        <f>IF(W3="","",2.8/((W3*24*3600)/500)^3)</f>
        <v>328.84467832550274</v>
      </c>
      <c r="AL3" s="104"/>
      <c r="AM3" s="51" t="e">
        <f>IF(AH3="","",RANK(AH3,#REF!,1))</f>
        <v>#REF!</v>
      </c>
      <c r="AN3" s="59" t="str">
        <f>VLOOKUP(C3,vlookup!$A$2:$F$47,6,FALSE)</f>
        <v>S</v>
      </c>
      <c r="AO3" s="60" t="e">
        <v>#REF!</v>
      </c>
      <c r="AP3" s="61">
        <f>VLOOKUP(C3,vlookup!$A$2:$E$47,5,FALSE)</f>
        <v>4.6608796296296294E-3</v>
      </c>
      <c r="AQ3" s="65">
        <f>((98/E3)^0.226)*335.8/((G3+J3+M3+P3)*60+H3+K3+N3+Q3+(I3+L3+O3+R3)/10)</f>
        <v>0.85608556851656492</v>
      </c>
    </row>
    <row r="4" spans="1:44" ht="19.2" thickTop="1" thickBot="1">
      <c r="A4" s="134" t="str">
        <f>VLOOKUP(C4,vlookup!$A$2:$C$100,2,FALSE)</f>
        <v>M</v>
      </c>
      <c r="B4" s="43">
        <v>45651</v>
      </c>
      <c r="C4" s="100" t="s">
        <v>178</v>
      </c>
      <c r="D4" s="44">
        <f>VLOOKUP(C4,vlookup!$A$2:$F$47,3,FALSE)</f>
        <v>1</v>
      </c>
      <c r="E4" s="45">
        <v>70.400000000000006</v>
      </c>
      <c r="F4" s="45" t="s">
        <v>61</v>
      </c>
      <c r="G4" s="46">
        <v>1</v>
      </c>
      <c r="H4" s="47">
        <v>44</v>
      </c>
      <c r="I4" s="48">
        <v>4</v>
      </c>
      <c r="J4" s="46">
        <v>1</v>
      </c>
      <c r="K4" s="47">
        <v>45</v>
      </c>
      <c r="L4" s="48">
        <v>7</v>
      </c>
      <c r="M4" s="46">
        <v>1</v>
      </c>
      <c r="N4" s="47">
        <v>47</v>
      </c>
      <c r="O4" s="48">
        <v>8</v>
      </c>
      <c r="P4" s="46">
        <v>1</v>
      </c>
      <c r="Q4" s="47">
        <v>46</v>
      </c>
      <c r="R4" s="48">
        <v>9</v>
      </c>
      <c r="S4" s="49" t="str">
        <f>_xlfn.CONCAT(G4,":",H4,".",I4)</f>
        <v>1:44.4</v>
      </c>
      <c r="T4" s="49" t="str">
        <f>_xlfn.CONCAT(J4,":",K4,".",L4)</f>
        <v>1:45.7</v>
      </c>
      <c r="U4" s="49" t="str">
        <f>_xlfn.CONCAT(M4,":",N4,".",O4)</f>
        <v>1:47.8</v>
      </c>
      <c r="V4" s="49" t="str">
        <f>_xlfn.CONCAT(P4,":",Q4,".",R4)</f>
        <v>1:46.9</v>
      </c>
      <c r="W4" s="184" t="s">
        <v>295</v>
      </c>
      <c r="X4" s="67">
        <v>4.9166666666666664E-3</v>
      </c>
      <c r="Y4" s="52">
        <v>32</v>
      </c>
      <c r="Z4" s="53"/>
      <c r="AA4" s="54"/>
      <c r="AB4" s="55"/>
      <c r="AC4" s="56"/>
      <c r="AD4" s="54"/>
      <c r="AE4" s="56"/>
      <c r="AF4" s="101"/>
      <c r="AG4" s="57"/>
      <c r="AH4" s="58"/>
      <c r="AI4" s="102"/>
      <c r="AJ4" s="103"/>
      <c r="AK4" s="104"/>
      <c r="AL4" s="104"/>
      <c r="AM4" s="51"/>
      <c r="AN4" s="59" t="str">
        <f>VLOOKUP(C4,vlookup!$A$2:$F$47,6,FALSE)</f>
        <v>S</v>
      </c>
      <c r="AO4" s="60"/>
      <c r="AP4" s="61">
        <f>VLOOKUP(C4,vlookup!$A$2:$E$47,5,FALSE)</f>
        <v>4.8564814814814816E-3</v>
      </c>
      <c r="AQ4" s="62">
        <f>((98/E4)^0.226)*335.8/((G4+J4+M4+P4)*60+H4+K4+N4+Q4+(I4+L4+O4+R4)/10)</f>
        <v>0.85184750528492859</v>
      </c>
    </row>
    <row r="5" spans="1:44" ht="19.2" thickTop="1" thickBot="1">
      <c r="A5" s="134" t="str">
        <f>VLOOKUP(C5,vlookup!$A$2:$C$100,2,FALSE)</f>
        <v>M</v>
      </c>
      <c r="B5" s="43">
        <v>45651</v>
      </c>
      <c r="C5" s="100" t="s">
        <v>194</v>
      </c>
      <c r="D5" s="44">
        <f>VLOOKUP(C5,vlookup!$A$2:$F$47,3,FALSE)</f>
        <v>1</v>
      </c>
      <c r="E5" s="45">
        <v>73.400000000000006</v>
      </c>
      <c r="F5" s="45" t="s">
        <v>61</v>
      </c>
      <c r="G5" s="46">
        <v>1</v>
      </c>
      <c r="H5" s="47">
        <v>42</v>
      </c>
      <c r="I5" s="48">
        <v>7</v>
      </c>
      <c r="J5" s="46">
        <v>1</v>
      </c>
      <c r="K5" s="47">
        <v>44</v>
      </c>
      <c r="L5" s="48">
        <v>8</v>
      </c>
      <c r="M5" s="46">
        <v>1</v>
      </c>
      <c r="N5" s="47">
        <v>45</v>
      </c>
      <c r="O5" s="48">
        <v>2</v>
      </c>
      <c r="P5" s="46">
        <v>1</v>
      </c>
      <c r="Q5" s="47">
        <v>39</v>
      </c>
      <c r="R5" s="48">
        <v>8</v>
      </c>
      <c r="S5" s="49" t="str">
        <f>_xlfn.CONCAT(G5,":",H5,".",I5)</f>
        <v>1:42.7</v>
      </c>
      <c r="T5" s="49" t="str">
        <f>_xlfn.CONCAT(J5,":",K5,".",L5)</f>
        <v>1:44.8</v>
      </c>
      <c r="U5" s="49" t="str">
        <f>_xlfn.CONCAT(M5,":",N5,".",O5)</f>
        <v>1:45.2</v>
      </c>
      <c r="V5" s="49" t="str">
        <f>_xlfn.CONCAT(P5,":",Q5,".",R5)</f>
        <v>1:39.8</v>
      </c>
      <c r="W5" s="184" t="s">
        <v>296</v>
      </c>
      <c r="X5" s="64">
        <v>4.7754629629629631E-3</v>
      </c>
      <c r="Y5" s="52">
        <v>31</v>
      </c>
      <c r="Z5" s="53"/>
      <c r="AA5" s="54"/>
      <c r="AB5" s="55"/>
      <c r="AC5" s="56"/>
      <c r="AD5" s="54"/>
      <c r="AE5" s="56"/>
      <c r="AF5" s="101"/>
      <c r="AG5" s="57"/>
      <c r="AH5" s="58"/>
      <c r="AI5" s="102"/>
      <c r="AJ5" s="103"/>
      <c r="AK5" s="104"/>
      <c r="AL5" s="104"/>
      <c r="AM5" s="51"/>
      <c r="AN5" s="59" t="str">
        <f>VLOOKUP(C5,vlookup!$A$2:$F$47,6,FALSE)</f>
        <v>S</v>
      </c>
      <c r="AO5" s="60"/>
      <c r="AP5" s="61">
        <f>VLOOKUP(C5,vlookup!$A$2:$E$47,5,FALSE)</f>
        <v>4.844907407407408E-3</v>
      </c>
      <c r="AQ5" s="62">
        <f>((98/E5)^0.226)*335.8/((G5+J5+M5+P5)*60+H5+K5+N5+Q5+(I5+L5+O5+R5)/10)</f>
        <v>0.86901349855537591</v>
      </c>
    </row>
    <row r="6" spans="1:44" ht="19.2" thickTop="1" thickBot="1">
      <c r="A6" s="150" t="str">
        <f>VLOOKUP(C6,vlookup!$A$2:$C$100,2,FALSE)</f>
        <v>W</v>
      </c>
      <c r="B6" s="43">
        <v>45651</v>
      </c>
      <c r="C6" s="106" t="s">
        <v>237</v>
      </c>
      <c r="D6" s="44">
        <f>VLOOKUP(C6,vlookup!$A$2:$F$47,3,FALSE)</f>
        <v>2</v>
      </c>
      <c r="E6" s="152"/>
      <c r="F6" s="45" t="s">
        <v>61</v>
      </c>
      <c r="G6" s="46"/>
      <c r="H6" s="71"/>
      <c r="I6" s="48"/>
      <c r="J6" s="46"/>
      <c r="K6" s="71"/>
      <c r="L6" s="48"/>
      <c r="M6" s="46"/>
      <c r="N6" s="71"/>
      <c r="O6" s="48"/>
      <c r="P6" s="46"/>
      <c r="Q6" s="71"/>
      <c r="R6" s="48"/>
      <c r="S6" s="49"/>
      <c r="T6" s="49"/>
      <c r="U6" s="49"/>
      <c r="V6" s="49"/>
      <c r="W6" s="184"/>
      <c r="X6" s="64"/>
      <c r="Y6" s="52"/>
      <c r="Z6" s="68"/>
      <c r="AA6" s="54"/>
      <c r="AB6" s="55"/>
      <c r="AC6" s="56"/>
      <c r="AD6" s="54"/>
      <c r="AE6" s="56"/>
      <c r="AF6" s="107"/>
      <c r="AG6" s="69"/>
      <c r="AH6" s="70"/>
      <c r="AI6" s="102"/>
      <c r="AJ6" s="102"/>
      <c r="AK6" s="108"/>
      <c r="AL6" s="108"/>
      <c r="AM6" s="155"/>
      <c r="AN6" s="59" t="str">
        <f>VLOOKUP(C6,vlookup!$A$2:$F$47,6,FALSE)</f>
        <v>S</v>
      </c>
      <c r="AO6" s="60"/>
      <c r="AP6" s="61">
        <f>VLOOKUP(C6,vlookup!$A$2:$E$47,5,FALSE)</f>
        <v>5.7928240740740744E-3</v>
      </c>
      <c r="AQ6" s="62" t="e">
        <f>((98/E6)^0.226)*335.8/((G6+J6+M6+P6)*60+H6+K6+N6+Q6+(I6+L6+O6+R6)/10)</f>
        <v>#DIV/0!</v>
      </c>
    </row>
    <row r="7" spans="1:44" ht="19.2" thickTop="1" thickBot="1">
      <c r="A7" s="150" t="str">
        <f>VLOOKUP(C7,vlookup!$A$2:$C$100,2,FALSE)</f>
        <v>W</v>
      </c>
      <c r="B7" s="43">
        <v>45651</v>
      </c>
      <c r="C7" s="100" t="s">
        <v>80</v>
      </c>
      <c r="D7" s="44">
        <f>VLOOKUP(C7,vlookup!$A$2:$F$47,3,FALSE)</f>
        <v>3</v>
      </c>
      <c r="E7" s="152">
        <v>70.3</v>
      </c>
      <c r="F7" s="45" t="s">
        <v>61</v>
      </c>
      <c r="G7" s="46">
        <v>1</v>
      </c>
      <c r="H7" s="47">
        <v>57</v>
      </c>
      <c r="I7" s="48">
        <v>6</v>
      </c>
      <c r="J7" s="46">
        <v>1</v>
      </c>
      <c r="K7" s="47">
        <v>59</v>
      </c>
      <c r="L7" s="48">
        <v>0</v>
      </c>
      <c r="M7" s="46">
        <v>2</v>
      </c>
      <c r="N7" s="71" t="s">
        <v>177</v>
      </c>
      <c r="O7" s="48">
        <v>5</v>
      </c>
      <c r="P7" s="46">
        <v>1</v>
      </c>
      <c r="Q7" s="47">
        <v>55</v>
      </c>
      <c r="R7" s="48">
        <v>4</v>
      </c>
      <c r="S7" s="49" t="str">
        <f t="shared" ref="S7:S38" si="0">_xlfn.CONCAT(G7,":",H7,".",I7)</f>
        <v>1:57.6</v>
      </c>
      <c r="T7" s="49" t="str">
        <f t="shared" ref="T7:T38" si="1">_xlfn.CONCAT(J7,":",K7,".",L7)</f>
        <v>1:59.0</v>
      </c>
      <c r="U7" s="49" t="str">
        <f t="shared" ref="U7:U38" si="2">_xlfn.CONCAT(M7,":",N7,".",O7)</f>
        <v>2:00.5</v>
      </c>
      <c r="V7" s="49" t="str">
        <f t="shared" ref="V7:V38" si="3">_xlfn.CONCAT(P7,":",Q7,".",R7)</f>
        <v>1:55.4</v>
      </c>
      <c r="W7" s="184" t="s">
        <v>297</v>
      </c>
      <c r="X7" s="67">
        <v>5.4687499999999997E-3</v>
      </c>
      <c r="Y7" s="52">
        <v>29</v>
      </c>
      <c r="Z7" s="68">
        <f>IF(F7="Dynamic",MIN(X7,#REF!),MIN(X7,AB7))</f>
        <v>5.4687499999999997E-3</v>
      </c>
      <c r="AA7" s="54" t="e">
        <f>IF(#REF!="Dynamic",#REF!,MIN(#REF!,#REF!))</f>
        <v>#REF!</v>
      </c>
      <c r="AB7" s="55"/>
      <c r="AC7" s="56"/>
      <c r="AD7" s="54" t="e">
        <f>IF($G7="Dynamic",MIN(#REF!,#REF!),#REF!)</f>
        <v>#REF!</v>
      </c>
      <c r="AE7" s="56">
        <v>4.7951388888888896E-3</v>
      </c>
      <c r="AF7" s="107">
        <f>IF(D7="","",(2000/(((G7+J7+M7+P7)*60+(H7+K7+N7+Q7)+(I7+L7+O7+R7)/10)/60))/(D7+22)^(2/9))</f>
        <v>124.20128752242229</v>
      </c>
      <c r="AG7" s="69">
        <v>75</v>
      </c>
      <c r="AH7" s="70">
        <f>IF(D7="","",X7*((D7+22)/(AG7+22))^(2/9))</f>
        <v>4.0460996605612941E-3</v>
      </c>
      <c r="AI7" s="102"/>
      <c r="AJ7" s="102" t="e">
        <f>#REF!/4</f>
        <v>#REF!</v>
      </c>
      <c r="AK7" s="108">
        <f>IF(W7="","",2.8/((W7*24*3600)/500)^3)</f>
        <v>212.48014375333199</v>
      </c>
      <c r="AL7" s="108"/>
      <c r="AM7" s="155" t="e">
        <f>IF(AH7="","",RANK(AH7,#REF!,1))</f>
        <v>#REF!</v>
      </c>
      <c r="AN7" s="59" t="str">
        <f>VLOOKUP(C7,vlookup!$A$2:$F$47,6,FALSE)</f>
        <v>B</v>
      </c>
      <c r="AO7" s="60" t="e">
        <v>#REF!</v>
      </c>
      <c r="AP7" s="61">
        <f>VLOOKUP(C7,vlookup!$A$2:$E$47,5,FALSE)</f>
        <v>5.3912037037037036E-3</v>
      </c>
      <c r="AQ7" s="65">
        <f>((81/E7)^0.2455)*384.4/((G7+J7+M7+P7)*60+H7+K7+N7+Q7+(I7+L7+O7+R7)/10)</f>
        <v>0.84233938239246642</v>
      </c>
    </row>
    <row r="8" spans="1:44" ht="19.2" thickTop="1" thickBot="1">
      <c r="A8" s="134" t="str">
        <f>VLOOKUP(C8,vlookup!$A$2:$C$100,2,FALSE)</f>
        <v>M</v>
      </c>
      <c r="B8" s="43">
        <v>45651</v>
      </c>
      <c r="C8" s="100" t="s">
        <v>62</v>
      </c>
      <c r="D8" s="44">
        <f>VLOOKUP(C8,vlookup!$A$2:$F$47,3,FALSE)</f>
        <v>3</v>
      </c>
      <c r="E8" s="45">
        <v>72.2</v>
      </c>
      <c r="F8" s="45" t="s">
        <v>61</v>
      </c>
      <c r="G8" s="46">
        <v>1</v>
      </c>
      <c r="H8" s="47">
        <v>39</v>
      </c>
      <c r="I8" s="48">
        <v>8</v>
      </c>
      <c r="J8" s="46">
        <v>1</v>
      </c>
      <c r="K8" s="47">
        <v>41</v>
      </c>
      <c r="L8" s="48">
        <v>0</v>
      </c>
      <c r="M8" s="46">
        <v>1</v>
      </c>
      <c r="N8" s="47">
        <v>41</v>
      </c>
      <c r="O8" s="48">
        <v>0</v>
      </c>
      <c r="P8" s="46">
        <v>1</v>
      </c>
      <c r="Q8" s="47">
        <v>39</v>
      </c>
      <c r="R8" s="48">
        <v>9</v>
      </c>
      <c r="S8" s="49" t="str">
        <f t="shared" si="0"/>
        <v>1:39.8</v>
      </c>
      <c r="T8" s="49" t="str">
        <f t="shared" si="1"/>
        <v>1:41.0</v>
      </c>
      <c r="U8" s="49" t="str">
        <f t="shared" si="2"/>
        <v>1:41.0</v>
      </c>
      <c r="V8" s="49" t="str">
        <f t="shared" si="3"/>
        <v>1:39.9</v>
      </c>
      <c r="W8" s="184" t="s">
        <v>298</v>
      </c>
      <c r="X8" s="67">
        <v>4.6493055555555558E-3</v>
      </c>
      <c r="Y8" s="52">
        <v>35</v>
      </c>
      <c r="Z8" s="68"/>
      <c r="AA8" s="54"/>
      <c r="AB8" s="55"/>
      <c r="AC8" s="56"/>
      <c r="AD8" s="54"/>
      <c r="AE8" s="56"/>
      <c r="AF8" s="107"/>
      <c r="AG8" s="69"/>
      <c r="AH8" s="70"/>
      <c r="AI8" s="105"/>
      <c r="AJ8" s="102"/>
      <c r="AK8" s="108"/>
      <c r="AL8" s="108"/>
      <c r="AM8" s="155"/>
      <c r="AN8" s="59" t="str">
        <f>VLOOKUP(C8,vlookup!$A$2:$F$47,6,FALSE)</f>
        <v>S</v>
      </c>
      <c r="AO8" s="60" t="e">
        <v>#REF!</v>
      </c>
      <c r="AP8" s="61">
        <f>VLOOKUP(C8,vlookup!$A$2:$E$47,5,FALSE)</f>
        <v>4.5671296296296302E-3</v>
      </c>
      <c r="AQ8" s="65">
        <f>((98/E8)^0.226)*335.8/((G8+J8+M8+P8)*60+H8+K8+N8+Q8+(I8+L8+O8+R8)/10)</f>
        <v>0.89570819263420376</v>
      </c>
    </row>
    <row r="9" spans="1:44" ht="19.2" thickTop="1" thickBot="1">
      <c r="A9" s="134" t="str">
        <f>VLOOKUP(C9,vlookup!$A$2:$C$100,2,FALSE)</f>
        <v>M</v>
      </c>
      <c r="B9" s="43">
        <v>45651</v>
      </c>
      <c r="C9" s="100" t="s">
        <v>75</v>
      </c>
      <c r="D9" s="44">
        <f>VLOOKUP(C9,vlookup!$A$2:$F$47,3,FALSE)</f>
        <v>2</v>
      </c>
      <c r="E9" s="45">
        <v>72</v>
      </c>
      <c r="F9" s="45" t="s">
        <v>61</v>
      </c>
      <c r="G9" s="46">
        <v>1</v>
      </c>
      <c r="H9" s="71">
        <v>46</v>
      </c>
      <c r="I9" s="48">
        <v>6</v>
      </c>
      <c r="J9" s="46">
        <v>1</v>
      </c>
      <c r="K9" s="71">
        <v>48</v>
      </c>
      <c r="L9" s="48">
        <v>0</v>
      </c>
      <c r="M9" s="46">
        <v>1</v>
      </c>
      <c r="N9" s="71">
        <v>48</v>
      </c>
      <c r="O9" s="48">
        <v>1</v>
      </c>
      <c r="P9" s="46">
        <v>1</v>
      </c>
      <c r="Q9" s="71">
        <v>45</v>
      </c>
      <c r="R9" s="48">
        <v>5</v>
      </c>
      <c r="S9" s="49" t="str">
        <f t="shared" si="0"/>
        <v>1:46.6</v>
      </c>
      <c r="T9" s="49" t="str">
        <f t="shared" si="1"/>
        <v>1:48.0</v>
      </c>
      <c r="U9" s="49" t="str">
        <f t="shared" si="2"/>
        <v>1:48.1</v>
      </c>
      <c r="V9" s="49" t="str">
        <f t="shared" si="3"/>
        <v>1:45.5</v>
      </c>
      <c r="W9" s="184" t="s">
        <v>299</v>
      </c>
      <c r="X9" s="64">
        <v>4.9560185185185185E-3</v>
      </c>
      <c r="Y9" s="52">
        <v>33</v>
      </c>
      <c r="Z9" s="68"/>
      <c r="AA9" s="54"/>
      <c r="AB9" s="55"/>
      <c r="AC9" s="56"/>
      <c r="AD9" s="54"/>
      <c r="AE9" s="56"/>
      <c r="AF9" s="107"/>
      <c r="AG9" s="69"/>
      <c r="AH9" s="70"/>
      <c r="AI9" s="102"/>
      <c r="AJ9" s="102"/>
      <c r="AK9" s="108"/>
      <c r="AL9" s="108"/>
      <c r="AM9" s="155"/>
      <c r="AN9" s="59" t="str">
        <f>VLOOKUP(C9,vlookup!$A$2:$F$47,6,FALSE)</f>
        <v>B</v>
      </c>
      <c r="AO9" s="60" t="e">
        <v>#REF!</v>
      </c>
      <c r="AP9" s="61">
        <f>VLOOKUP(C9,vlookup!$A$2:$E$47,5,FALSE)</f>
        <v>4.9710648148148144E-3</v>
      </c>
      <c r="AQ9" s="65">
        <f>((98/E9)^0.226)*335.8/((G9+J9+M9+P9)*60+H9+K9+N9+Q9+(I9+L9+O9+R9)/10)</f>
        <v>0.84080246791067981</v>
      </c>
    </row>
    <row r="10" spans="1:44" ht="19.2" thickTop="1" thickBot="1">
      <c r="A10" s="150" t="str">
        <f>VLOOKUP(C10,vlookup!$A$2:$C$100,2,FALSE)</f>
        <v>W</v>
      </c>
      <c r="B10" s="43">
        <v>45651</v>
      </c>
      <c r="C10" s="100" t="s">
        <v>132</v>
      </c>
      <c r="D10" s="44">
        <f>VLOOKUP(C10,vlookup!$A$2:$F$47,3,FALSE)</f>
        <v>1</v>
      </c>
      <c r="E10" s="152">
        <v>54</v>
      </c>
      <c r="F10" s="45" t="s">
        <v>61</v>
      </c>
      <c r="G10" s="46">
        <v>1</v>
      </c>
      <c r="H10" s="71">
        <v>59</v>
      </c>
      <c r="I10" s="48">
        <v>0</v>
      </c>
      <c r="J10" s="46">
        <v>1</v>
      </c>
      <c r="K10" s="71">
        <v>59</v>
      </c>
      <c r="L10" s="48">
        <v>6</v>
      </c>
      <c r="M10" s="46">
        <v>2</v>
      </c>
      <c r="N10" s="71" t="s">
        <v>190</v>
      </c>
      <c r="O10" s="48">
        <v>1</v>
      </c>
      <c r="P10" s="46">
        <v>1</v>
      </c>
      <c r="Q10" s="71">
        <v>56</v>
      </c>
      <c r="R10" s="48">
        <v>1</v>
      </c>
      <c r="S10" s="49" t="str">
        <f t="shared" si="0"/>
        <v>1:59.0</v>
      </c>
      <c r="T10" s="49" t="str">
        <f t="shared" si="1"/>
        <v>1:59.6</v>
      </c>
      <c r="U10" s="49" t="str">
        <f t="shared" si="2"/>
        <v>2:00.1</v>
      </c>
      <c r="V10" s="49" t="str">
        <f t="shared" si="3"/>
        <v>1:56.1</v>
      </c>
      <c r="W10" s="184" t="s">
        <v>300</v>
      </c>
      <c r="X10" s="64">
        <v>5.4953703703703701E-3</v>
      </c>
      <c r="Y10" s="52">
        <v>31</v>
      </c>
      <c r="Z10" s="68"/>
      <c r="AA10" s="54"/>
      <c r="AB10" s="55"/>
      <c r="AC10" s="56"/>
      <c r="AD10" s="54"/>
      <c r="AE10" s="56"/>
      <c r="AF10" s="107"/>
      <c r="AG10" s="69"/>
      <c r="AH10" s="70"/>
      <c r="AI10" s="105"/>
      <c r="AJ10" s="102"/>
      <c r="AK10" s="108"/>
      <c r="AL10" s="108"/>
      <c r="AM10" s="155"/>
      <c r="AN10" s="59" t="str">
        <f>VLOOKUP(C10,vlookup!$A$2:$F$47,6,FALSE)</f>
        <v>S</v>
      </c>
      <c r="AO10" s="60"/>
      <c r="AP10" s="61">
        <f>VLOOKUP(C10,vlookup!$A$2:$E$47,5,FALSE)</f>
        <v>5.5208333333333333E-3</v>
      </c>
      <c r="AQ10" s="65">
        <f>((81/E10)^0.2455)*384.4/((G10+J10+M10+P10)*60+H10+K10+N10+Q10+(I10+L10+O10+R10)/10)</f>
        <v>0.89434085973967803</v>
      </c>
    </row>
    <row r="11" spans="1:44" ht="19.2" thickTop="1" thickBot="1">
      <c r="A11" s="134" t="str">
        <f>VLOOKUP(C11,vlookup!$A$2:$C$100,2,FALSE)</f>
        <v>M</v>
      </c>
      <c r="B11" s="43">
        <v>45651</v>
      </c>
      <c r="C11" s="100" t="s">
        <v>69</v>
      </c>
      <c r="D11" s="44">
        <f>VLOOKUP(C11,vlookup!$A$2:$F$47,3,FALSE)</f>
        <v>2</v>
      </c>
      <c r="E11" s="45">
        <v>67.400000000000006</v>
      </c>
      <c r="F11" s="45" t="s">
        <v>61</v>
      </c>
      <c r="G11" s="46">
        <v>1</v>
      </c>
      <c r="H11" s="47">
        <v>42</v>
      </c>
      <c r="I11" s="48">
        <v>3</v>
      </c>
      <c r="J11" s="46">
        <v>1</v>
      </c>
      <c r="K11" s="47">
        <v>44</v>
      </c>
      <c r="L11" s="48">
        <v>2</v>
      </c>
      <c r="M11" s="46">
        <v>1</v>
      </c>
      <c r="N11" s="47">
        <v>44</v>
      </c>
      <c r="O11" s="48">
        <v>2</v>
      </c>
      <c r="P11" s="46">
        <v>1</v>
      </c>
      <c r="Q11" s="47">
        <v>42</v>
      </c>
      <c r="R11" s="48">
        <v>0</v>
      </c>
      <c r="S11" s="49" t="str">
        <f t="shared" si="0"/>
        <v>1:42.3</v>
      </c>
      <c r="T11" s="49" t="str">
        <f t="shared" si="1"/>
        <v>1:44.2</v>
      </c>
      <c r="U11" s="49" t="str">
        <f t="shared" si="2"/>
        <v>1:44.2</v>
      </c>
      <c r="V11" s="49" t="str">
        <f t="shared" si="3"/>
        <v>1:42.0</v>
      </c>
      <c r="W11" s="184" t="s">
        <v>301</v>
      </c>
      <c r="X11" s="64">
        <v>4.7777777777777775E-3</v>
      </c>
      <c r="Y11" s="52">
        <v>31</v>
      </c>
      <c r="Z11" s="68"/>
      <c r="AA11" s="54"/>
      <c r="AB11" s="55"/>
      <c r="AC11" s="56"/>
      <c r="AD11" s="54"/>
      <c r="AE11" s="56"/>
      <c r="AF11" s="107"/>
      <c r="AG11" s="69"/>
      <c r="AH11" s="70"/>
      <c r="AI11" s="102"/>
      <c r="AJ11" s="102"/>
      <c r="AK11" s="108">
        <f>IF(W11="","",2.8/((W11*24*3600)/500)^3)</f>
        <v>318.44098050532699</v>
      </c>
      <c r="AL11" s="108"/>
      <c r="AM11" s="155"/>
      <c r="AN11" s="59" t="str">
        <f>VLOOKUP(C11,vlookup!$A$2:$F$47,6,FALSE)</f>
        <v>S</v>
      </c>
      <c r="AO11" s="60" t="e">
        <v>#REF!</v>
      </c>
      <c r="AP11" s="61">
        <f>VLOOKUP(C11,vlookup!$A$2:$E$47,5,FALSE)</f>
        <v>4.7800925925925927E-3</v>
      </c>
      <c r="AQ11" s="65">
        <f>((98/E11)^0.226)*335.8/((G11+J11+M11+P11)*60+H11+K11+N11+Q11+(I11+L11+O11+R11)/10)</f>
        <v>0.88549513487639742</v>
      </c>
    </row>
    <row r="12" spans="1:44" ht="19.2" thickTop="1" thickBot="1">
      <c r="A12" s="150" t="str">
        <f>VLOOKUP(C12,vlookup!$A$2:$C$100,2,FALSE)</f>
        <v>W</v>
      </c>
      <c r="B12" s="43">
        <v>45651</v>
      </c>
      <c r="C12" s="106" t="s">
        <v>82</v>
      </c>
      <c r="D12" s="44">
        <f>VLOOKUP(C12,vlookup!$A$2:$F$47,3,FALSE)</f>
        <v>3</v>
      </c>
      <c r="E12" s="152">
        <v>56.3</v>
      </c>
      <c r="F12" s="45" t="s">
        <v>197</v>
      </c>
      <c r="G12" s="46">
        <v>2</v>
      </c>
      <c r="H12" s="71" t="s">
        <v>198</v>
      </c>
      <c r="I12" s="48">
        <v>9</v>
      </c>
      <c r="J12" s="46">
        <v>2</v>
      </c>
      <c r="K12" s="71" t="s">
        <v>199</v>
      </c>
      <c r="L12" s="48">
        <v>4</v>
      </c>
      <c r="M12" s="46">
        <v>2</v>
      </c>
      <c r="N12" s="71" t="s">
        <v>199</v>
      </c>
      <c r="O12" s="48">
        <v>4</v>
      </c>
      <c r="P12" s="46">
        <v>2</v>
      </c>
      <c r="Q12" s="71" t="s">
        <v>200</v>
      </c>
      <c r="R12" s="48">
        <v>8</v>
      </c>
      <c r="S12" s="49" t="str">
        <f t="shared" si="0"/>
        <v>2:01.9</v>
      </c>
      <c r="T12" s="49" t="str">
        <f t="shared" si="1"/>
        <v>2:02.4</v>
      </c>
      <c r="U12" s="49" t="str">
        <f t="shared" si="2"/>
        <v>2:02.4</v>
      </c>
      <c r="V12" s="49" t="str">
        <f t="shared" si="3"/>
        <v>2:00.8</v>
      </c>
      <c r="W12" s="184" t="s">
        <v>302</v>
      </c>
      <c r="X12" s="64">
        <v>5.6435185185185191E-3</v>
      </c>
      <c r="Y12" s="52">
        <v>35</v>
      </c>
      <c r="Z12" s="68" t="e">
        <f>IF(F12="Dynamic",MIN(X12,#REF!),MIN(X12,AB12))</f>
        <v>#REF!</v>
      </c>
      <c r="AA12" s="54" t="e">
        <f>IF($G9="Dynamic",AB9,MIN(#REF!,AB9))</f>
        <v>#REF!</v>
      </c>
      <c r="AB12" s="55"/>
      <c r="AC12" s="56"/>
      <c r="AD12" s="54" t="e">
        <f>IF($G12="Dynamic",MIN(#REF!,#REF!),#REF!)</f>
        <v>#REF!</v>
      </c>
      <c r="AE12" s="56">
        <v>4.7951388888888896E-3</v>
      </c>
      <c r="AF12" s="107">
        <f>IF(D12="","",(2000/(((G12+J12+M12+P12)*60+(H12+K12+N12+Q12)+(I12+L12+O12+R12)/10)/60))/(D12+22)^(2/9))</f>
        <v>120.37970944480931</v>
      </c>
      <c r="AG12" s="69">
        <v>75</v>
      </c>
      <c r="AH12" s="70">
        <f>IF(D12="","",X12*((D12+22)/(AG12+22))^(2/9))</f>
        <v>4.1754035862215603E-3</v>
      </c>
      <c r="AI12" s="102"/>
      <c r="AJ12" s="102" t="e">
        <f>#REF!/4</f>
        <v>#REF!</v>
      </c>
      <c r="AK12" s="108">
        <f>IF(W12="","",2.8/((W12*24*3600)/500)^3)</f>
        <v>193.22215767982613</v>
      </c>
      <c r="AL12" s="108"/>
      <c r="AM12" s="155" t="e">
        <f>IF(AH12="","",RANK(AH12,#REF!,1))</f>
        <v>#REF!</v>
      </c>
      <c r="AN12" s="59" t="str">
        <f>VLOOKUP(C12,vlookup!$A$2:$F$47,6,FALSE)</f>
        <v>B</v>
      </c>
      <c r="AO12" s="60" t="e">
        <v>#REF!</v>
      </c>
      <c r="AP12" s="61">
        <f>VLOOKUP(C12,vlookup!$A$2:$E$47,5,FALSE)</f>
        <v>5.6620370370370366E-3</v>
      </c>
      <c r="AQ12" s="65">
        <f>((81/E12)^0.2455)*384.4/((G12+J12+M12+P12)*60+H12+K12+N12+Q12+(I12+L12+O12+R12)/10)</f>
        <v>0.86216823922452812</v>
      </c>
    </row>
    <row r="13" spans="1:44" ht="19.2" thickTop="1" thickBot="1">
      <c r="A13" s="134" t="str">
        <f>VLOOKUP(C13,vlookup!$A$2:$C$100,2,FALSE)</f>
        <v>M</v>
      </c>
      <c r="B13" s="43">
        <v>45651</v>
      </c>
      <c r="C13" s="106" t="s">
        <v>242</v>
      </c>
      <c r="D13" s="44">
        <f>VLOOKUP(C13,vlookup!$A$2:$F$47,3,FALSE)</f>
        <v>1</v>
      </c>
      <c r="E13" s="45">
        <v>82.2</v>
      </c>
      <c r="F13" s="45" t="s">
        <v>61</v>
      </c>
      <c r="G13" s="156">
        <v>1</v>
      </c>
      <c r="H13" s="47">
        <v>36</v>
      </c>
      <c r="I13" s="48">
        <v>0</v>
      </c>
      <c r="J13" s="46">
        <v>1</v>
      </c>
      <c r="K13" s="47">
        <v>38</v>
      </c>
      <c r="L13" s="48">
        <v>2</v>
      </c>
      <c r="M13" s="46">
        <v>1</v>
      </c>
      <c r="N13" s="47">
        <v>38</v>
      </c>
      <c r="O13" s="48">
        <v>4</v>
      </c>
      <c r="P13" s="46">
        <v>1</v>
      </c>
      <c r="Q13" s="47">
        <v>37</v>
      </c>
      <c r="R13" s="48">
        <v>2</v>
      </c>
      <c r="S13" s="49" t="str">
        <f t="shared" si="0"/>
        <v>1:36.0</v>
      </c>
      <c r="T13" s="49" t="str">
        <f t="shared" si="1"/>
        <v>1:38.2</v>
      </c>
      <c r="U13" s="49" t="str">
        <f t="shared" si="2"/>
        <v>1:38.4</v>
      </c>
      <c r="V13" s="49" t="str">
        <f t="shared" si="3"/>
        <v>1:37.2</v>
      </c>
      <c r="W13" s="184" t="s">
        <v>303</v>
      </c>
      <c r="X13" s="67">
        <v>4.5115740740740741E-3</v>
      </c>
      <c r="Y13" s="52">
        <v>36</v>
      </c>
      <c r="Z13" s="68">
        <f>IF(F13="Dynamic",MIN(X13,#REF!),MIN(X13,AB13))</f>
        <v>4.5115740740740741E-3</v>
      </c>
      <c r="AA13" s="54" t="e">
        <f>IF(#REF!="Dynamic",#REF!,MIN(#REF!,#REF!))</f>
        <v>#REF!</v>
      </c>
      <c r="AB13" s="55"/>
      <c r="AC13" s="56"/>
      <c r="AD13" s="54" t="e">
        <f>IF($G13="Dynamic",MIN(#REF!,#REF!),#REF!)</f>
        <v>#REF!</v>
      </c>
      <c r="AE13" s="56">
        <v>4.7951388888888896E-3</v>
      </c>
      <c r="AF13" s="107">
        <f>IF(D13="","",(2000/(((G13+J13+M13+P13)*60+(H13+K13+N13+Q13)+(I13+L13+O13+R13)/10)/60))/(D13+22)^(2/9))</f>
        <v>153.3674601523804</v>
      </c>
      <c r="AG13" s="69">
        <v>75</v>
      </c>
      <c r="AH13" s="70">
        <f>IF(D13="","",X13*((D13+22)/(AG13+22))^(2/9))</f>
        <v>3.2766454291311337E-3</v>
      </c>
      <c r="AI13" s="102"/>
      <c r="AJ13" s="102" t="e">
        <f>#REF!/4</f>
        <v>#REF!</v>
      </c>
      <c r="AK13" s="108">
        <f>IF(W13="","",2.8/((W13*24*3600)/500)^3)</f>
        <v>378.78360558408588</v>
      </c>
      <c r="AL13" s="108"/>
      <c r="AM13" s="155" t="e">
        <f>IF(AH13="","",RANK(AH13,#REF!,1))</f>
        <v>#REF!</v>
      </c>
      <c r="AN13" s="59" t="str">
        <f>VLOOKUP(C13,vlookup!$A$2:$F$47,6,FALSE)</f>
        <v>B</v>
      </c>
      <c r="AO13" s="60" t="e">
        <v>#REF!</v>
      </c>
      <c r="AP13" s="61">
        <f>VLOOKUP(C13,vlookup!$A$2:$E$47,5,FALSE)</f>
        <v>4.4756944444444445E-3</v>
      </c>
      <c r="AQ13" s="62">
        <f>((98/E13)^0.226)*335.8/((G13+J13+M13+P13)*60+H13+K13+N13+Q13+(I13+L13+O13+R13)/10)</f>
        <v>0.89638569943149904</v>
      </c>
      <c r="AR13" s="142" t="s">
        <v>201</v>
      </c>
    </row>
    <row r="14" spans="1:44" ht="19.2" thickTop="1" thickBot="1">
      <c r="A14" s="150" t="str">
        <f>VLOOKUP(C14,vlookup!$A$2:$C$100,2,FALSE)</f>
        <v>W</v>
      </c>
      <c r="B14" s="43">
        <v>45651</v>
      </c>
      <c r="C14" s="100" t="s">
        <v>81</v>
      </c>
      <c r="D14" s="44">
        <f>VLOOKUP(C14,vlookup!$A$2:$F$47,3,FALSE)</f>
        <v>2</v>
      </c>
      <c r="E14" s="152">
        <v>51</v>
      </c>
      <c r="F14" s="45" t="s">
        <v>197</v>
      </c>
      <c r="G14" s="46">
        <v>1</v>
      </c>
      <c r="H14" s="71">
        <v>59</v>
      </c>
      <c r="I14" s="48">
        <v>5</v>
      </c>
      <c r="J14" s="46">
        <v>2</v>
      </c>
      <c r="K14" s="71" t="s">
        <v>198</v>
      </c>
      <c r="L14" s="48">
        <v>1</v>
      </c>
      <c r="M14" s="46">
        <v>2</v>
      </c>
      <c r="N14" s="71" t="s">
        <v>198</v>
      </c>
      <c r="O14" s="48">
        <v>7</v>
      </c>
      <c r="P14" s="46">
        <v>2</v>
      </c>
      <c r="Q14" s="71" t="s">
        <v>198</v>
      </c>
      <c r="R14" s="48">
        <v>0</v>
      </c>
      <c r="S14" s="49" t="str">
        <f t="shared" si="0"/>
        <v>1:59.5</v>
      </c>
      <c r="T14" s="49" t="str">
        <f t="shared" si="1"/>
        <v>2:01.1</v>
      </c>
      <c r="U14" s="49" t="str">
        <f t="shared" si="2"/>
        <v>2:01.7</v>
      </c>
      <c r="V14" s="49" t="str">
        <f t="shared" si="3"/>
        <v>2:01.0</v>
      </c>
      <c r="W14" s="184" t="s">
        <v>304</v>
      </c>
      <c r="X14" s="64">
        <v>5.5995370370370374E-3</v>
      </c>
      <c r="Y14" s="52">
        <v>40</v>
      </c>
      <c r="Z14" s="68"/>
      <c r="AA14" s="54"/>
      <c r="AB14" s="55"/>
      <c r="AC14" s="56"/>
      <c r="AD14" s="54"/>
      <c r="AE14" s="56"/>
      <c r="AF14" s="107">
        <f>IF(D14="","",(2000/(((G14+J14+M14+P14)*60+(H14+K14+N14+Q14)+(I14+L14+O14+R14)/10)/60))/(D14+22)^(2/9))</f>
        <v>122.53237225645469</v>
      </c>
      <c r="AG14" s="69"/>
      <c r="AH14" s="70"/>
      <c r="AI14" s="105"/>
      <c r="AJ14" s="102"/>
      <c r="AK14" s="108">
        <f>IF(W14="","",2.8/((W14*24*3600)/500)^3)</f>
        <v>198.056519025542</v>
      </c>
      <c r="AL14" s="108"/>
      <c r="AM14" s="155"/>
      <c r="AN14" s="59" t="str">
        <f>VLOOKUP(C14,vlookup!$A$2:$F$47,6,FALSE)</f>
        <v>B</v>
      </c>
      <c r="AO14" s="60" t="e">
        <v>#REF!</v>
      </c>
      <c r="AP14" s="61">
        <f>VLOOKUP(C14,vlookup!$A$2:$E$47,5,FALSE)</f>
        <v>5.6157407407407406E-3</v>
      </c>
      <c r="AQ14" s="65">
        <f>((81/E14)^0.2455)*384.4/((G14+J14+M14+P14)*60+H14+K14+N14+Q14+(I14+L14+O14+R14)/10)</f>
        <v>0.89102764316447147</v>
      </c>
    </row>
    <row r="15" spans="1:44" ht="19.2" thickTop="1" thickBot="1">
      <c r="A15" s="134" t="str">
        <f>VLOOKUP(C15,vlookup!$A$2:$C$100,2,FALSE)</f>
        <v>M</v>
      </c>
      <c r="B15" s="43">
        <v>45651</v>
      </c>
      <c r="C15" s="100" t="s">
        <v>188</v>
      </c>
      <c r="D15" s="44">
        <f>VLOOKUP(C15,vlookup!$A$2:$F$47,3,FALSE)</f>
        <v>2</v>
      </c>
      <c r="E15" s="45"/>
      <c r="F15" s="45" t="s">
        <v>61</v>
      </c>
      <c r="G15" s="46"/>
      <c r="H15" s="47"/>
      <c r="I15" s="48"/>
      <c r="J15" s="46"/>
      <c r="K15" s="47"/>
      <c r="L15" s="48"/>
      <c r="M15" s="46"/>
      <c r="N15" s="47"/>
      <c r="O15" s="48"/>
      <c r="P15" s="46"/>
      <c r="Q15" s="47"/>
      <c r="R15" s="48"/>
      <c r="S15" s="49" t="str">
        <f t="shared" si="0"/>
        <v>:.</v>
      </c>
      <c r="T15" s="49" t="str">
        <f t="shared" si="1"/>
        <v>:.</v>
      </c>
      <c r="U15" s="49" t="str">
        <f t="shared" si="2"/>
        <v>:.</v>
      </c>
      <c r="V15" s="49" t="str">
        <f t="shared" si="3"/>
        <v>:.</v>
      </c>
      <c r="W15" s="184"/>
      <c r="X15" s="64"/>
      <c r="Y15" s="52"/>
      <c r="Z15" s="68"/>
      <c r="AA15" s="54"/>
      <c r="AB15" s="55"/>
      <c r="AC15" s="56"/>
      <c r="AD15" s="54"/>
      <c r="AE15" s="56"/>
      <c r="AF15" s="107"/>
      <c r="AG15" s="69"/>
      <c r="AH15" s="70"/>
      <c r="AI15" s="102"/>
      <c r="AJ15" s="102"/>
      <c r="AK15" s="108"/>
      <c r="AL15" s="108"/>
      <c r="AM15" s="155"/>
      <c r="AN15" s="59" t="str">
        <f>VLOOKUP(C15,vlookup!$A$2:$F$47,6,FALSE)</f>
        <v>S</v>
      </c>
      <c r="AO15" s="60"/>
      <c r="AP15" s="61">
        <f>VLOOKUP(C15,vlookup!$A$2:$E$47,5,FALSE)</f>
        <v>4.8217592592592591E-3</v>
      </c>
      <c r="AQ15" s="62" t="e">
        <f t="shared" ref="AQ15:AQ23" si="4">((98/E15)^0.226)*335.8/((G15+J15+M15+P15)*60+H15+K15+N15+Q15+(I15+L15+O15+R15)/10)</f>
        <v>#DIV/0!</v>
      </c>
      <c r="AR15" s="142" t="s">
        <v>187</v>
      </c>
    </row>
    <row r="16" spans="1:44" ht="19.2" thickTop="1" thickBot="1">
      <c r="A16" s="134" t="str">
        <f>VLOOKUP(C16,vlookup!$A$2:$C$100,2,FALSE)</f>
        <v>M</v>
      </c>
      <c r="B16" s="43">
        <v>45651</v>
      </c>
      <c r="C16" s="100" t="s">
        <v>189</v>
      </c>
      <c r="D16" s="44">
        <f>VLOOKUP(C16,vlookup!$A$2:$F$47,3,FALSE)</f>
        <v>3</v>
      </c>
      <c r="E16" s="45">
        <v>73.599999999999994</v>
      </c>
      <c r="F16" s="45" t="s">
        <v>61</v>
      </c>
      <c r="G16" s="46">
        <v>1</v>
      </c>
      <c r="H16" s="47">
        <v>43</v>
      </c>
      <c r="I16" s="48">
        <v>3</v>
      </c>
      <c r="J16" s="46">
        <v>1</v>
      </c>
      <c r="K16" s="47">
        <v>44</v>
      </c>
      <c r="L16" s="48">
        <v>1</v>
      </c>
      <c r="M16" s="46">
        <v>1</v>
      </c>
      <c r="N16" s="47">
        <v>43</v>
      </c>
      <c r="O16" s="48">
        <v>5</v>
      </c>
      <c r="P16" s="46">
        <v>1</v>
      </c>
      <c r="Q16" s="47">
        <v>43</v>
      </c>
      <c r="R16" s="48">
        <v>3</v>
      </c>
      <c r="S16" s="49" t="str">
        <f t="shared" si="0"/>
        <v>1:43.3</v>
      </c>
      <c r="T16" s="49" t="str">
        <f t="shared" si="1"/>
        <v>1:44.1</v>
      </c>
      <c r="U16" s="49" t="str">
        <f t="shared" si="2"/>
        <v>1:43.5</v>
      </c>
      <c r="V16" s="49" t="str">
        <f t="shared" si="3"/>
        <v>1:43.3</v>
      </c>
      <c r="W16" s="184" t="s">
        <v>305</v>
      </c>
      <c r="X16" s="50">
        <v>4.7939814814814815E-3</v>
      </c>
      <c r="Y16" s="52">
        <v>32</v>
      </c>
      <c r="Z16" s="68"/>
      <c r="AA16" s="54"/>
      <c r="AB16" s="55"/>
      <c r="AC16" s="56"/>
      <c r="AD16" s="54"/>
      <c r="AE16" s="56"/>
      <c r="AF16" s="107"/>
      <c r="AG16" s="69"/>
      <c r="AH16" s="70"/>
      <c r="AI16" s="102"/>
      <c r="AJ16" s="102"/>
      <c r="AK16" s="108"/>
      <c r="AL16" s="108"/>
      <c r="AM16" s="155"/>
      <c r="AN16" s="59" t="str">
        <f>VLOOKUP(C16,vlookup!$A$2:$F$47,6,FALSE)</f>
        <v>B</v>
      </c>
      <c r="AO16" s="60"/>
      <c r="AP16" s="61">
        <f>VLOOKUP(C16,vlookup!$A$2:$E$47,5,FALSE)</f>
        <v>4.7175925925925918E-3</v>
      </c>
      <c r="AQ16" s="62">
        <f t="shared" si="4"/>
        <v>0.86491475161379372</v>
      </c>
    </row>
    <row r="17" spans="1:44" ht="19.2" thickTop="1" thickBot="1">
      <c r="A17" s="134" t="str">
        <f>VLOOKUP(C17,vlookup!$A$2:$C$100,2,FALSE)</f>
        <v>M</v>
      </c>
      <c r="B17" s="43">
        <v>45285</v>
      </c>
      <c r="C17" s="100" t="s">
        <v>116</v>
      </c>
      <c r="D17" s="44">
        <f>VLOOKUP(C17,vlookup!$A$2:$F$47,3,FALSE)</f>
        <v>2</v>
      </c>
      <c r="E17" s="45">
        <v>72.099999999999994</v>
      </c>
      <c r="F17" s="45" t="s">
        <v>61</v>
      </c>
      <c r="G17" s="46">
        <v>1</v>
      </c>
      <c r="H17" s="47">
        <v>42</v>
      </c>
      <c r="I17" s="48">
        <v>8</v>
      </c>
      <c r="J17" s="46">
        <v>1</v>
      </c>
      <c r="K17" s="47">
        <v>47</v>
      </c>
      <c r="L17" s="48">
        <v>4</v>
      </c>
      <c r="M17" s="46">
        <v>1</v>
      </c>
      <c r="N17" s="47">
        <v>47</v>
      </c>
      <c r="O17" s="48">
        <v>8</v>
      </c>
      <c r="P17" s="46">
        <v>1</v>
      </c>
      <c r="Q17" s="47">
        <v>45</v>
      </c>
      <c r="R17" s="48">
        <v>8</v>
      </c>
      <c r="S17" s="49" t="str">
        <f t="shared" si="0"/>
        <v>1:42.8</v>
      </c>
      <c r="T17" s="49" t="str">
        <f t="shared" si="1"/>
        <v>1:47.4</v>
      </c>
      <c r="U17" s="49" t="str">
        <f t="shared" si="2"/>
        <v>1:47.8</v>
      </c>
      <c r="V17" s="49" t="str">
        <f t="shared" si="3"/>
        <v>1:45.8</v>
      </c>
      <c r="W17" s="184" t="s">
        <v>306</v>
      </c>
      <c r="X17" s="50">
        <v>4.9050925925925928E-3</v>
      </c>
      <c r="Y17" s="52">
        <v>31</v>
      </c>
      <c r="Z17" s="68"/>
      <c r="AA17" s="54"/>
      <c r="AB17" s="55"/>
      <c r="AC17" s="56"/>
      <c r="AD17" s="54"/>
      <c r="AE17" s="56"/>
      <c r="AF17" s="107"/>
      <c r="AG17" s="69"/>
      <c r="AH17" s="70"/>
      <c r="AI17" s="102"/>
      <c r="AJ17" s="102"/>
      <c r="AK17" s="108"/>
      <c r="AL17" s="108"/>
      <c r="AM17" s="155"/>
      <c r="AN17" s="59" t="str">
        <f>VLOOKUP(C17,vlookup!$A$2:$F$47,6,FALSE)</f>
        <v>B</v>
      </c>
      <c r="AO17" s="60"/>
      <c r="AP17" s="61">
        <f>VLOOKUP(C17,vlookup!$A$2:$E$47,5,FALSE)</f>
        <v>4.8622685185185184E-3</v>
      </c>
      <c r="AQ17" s="62">
        <f t="shared" si="4"/>
        <v>0.84926546236798717</v>
      </c>
    </row>
    <row r="18" spans="1:44" ht="19.2" thickTop="1" thickBot="1">
      <c r="A18" s="134" t="str">
        <f>VLOOKUP(C18,vlookup!$A$2:$C$100,2,FALSE)</f>
        <v>M</v>
      </c>
      <c r="B18" s="43">
        <v>45651</v>
      </c>
      <c r="C18" s="100" t="s">
        <v>202</v>
      </c>
      <c r="D18" s="44">
        <f>VLOOKUP(C18,vlookup!$A$2:$F$47,3,FALSE)</f>
        <v>1</v>
      </c>
      <c r="E18" s="45">
        <v>74.2</v>
      </c>
      <c r="F18" s="45" t="s">
        <v>61</v>
      </c>
      <c r="G18" s="46">
        <v>1</v>
      </c>
      <c r="H18" s="47">
        <v>44</v>
      </c>
      <c r="I18" s="48">
        <v>7</v>
      </c>
      <c r="J18" s="46">
        <v>1</v>
      </c>
      <c r="K18" s="47">
        <v>45</v>
      </c>
      <c r="L18" s="48">
        <v>2</v>
      </c>
      <c r="M18" s="46">
        <v>1</v>
      </c>
      <c r="N18" s="47">
        <v>45</v>
      </c>
      <c r="O18" s="48">
        <v>3</v>
      </c>
      <c r="P18" s="46">
        <v>1</v>
      </c>
      <c r="Q18" s="47">
        <v>43</v>
      </c>
      <c r="R18" s="48">
        <v>1</v>
      </c>
      <c r="S18" s="49" t="str">
        <f t="shared" si="0"/>
        <v>1:44.7</v>
      </c>
      <c r="T18" s="49" t="str">
        <f t="shared" si="1"/>
        <v>1:45.2</v>
      </c>
      <c r="U18" s="49" t="str">
        <f t="shared" si="2"/>
        <v>1:45.3</v>
      </c>
      <c r="V18" s="49" t="str">
        <f t="shared" si="3"/>
        <v>1:43.1</v>
      </c>
      <c r="W18" s="184" t="s">
        <v>247</v>
      </c>
      <c r="X18" s="50">
        <v>4.8414351851851856E-3</v>
      </c>
      <c r="Y18" s="52">
        <v>32</v>
      </c>
      <c r="Z18" s="68"/>
      <c r="AA18" s="54"/>
      <c r="AB18" s="55"/>
      <c r="AC18" s="56"/>
      <c r="AD18" s="54"/>
      <c r="AE18" s="56"/>
      <c r="AF18" s="107"/>
      <c r="AG18" s="69"/>
      <c r="AH18" s="70"/>
      <c r="AI18" s="102"/>
      <c r="AJ18" s="102"/>
      <c r="AK18" s="108"/>
      <c r="AL18" s="108"/>
      <c r="AM18" s="155"/>
      <c r="AN18" s="59" t="str">
        <f>VLOOKUP(C18,vlookup!$A$2:$F$47,6,FALSE)</f>
        <v>B</v>
      </c>
      <c r="AO18" s="60"/>
      <c r="AP18" s="61">
        <f>VLOOKUP(C18,vlookup!$A$2:$E$47,5,FALSE)</f>
        <v>4.8379629629629632E-3</v>
      </c>
      <c r="AQ18" s="62">
        <f t="shared" si="4"/>
        <v>0.854867167670737</v>
      </c>
    </row>
    <row r="19" spans="1:44" ht="19.2" thickTop="1" thickBot="1">
      <c r="A19" s="134" t="str">
        <f>VLOOKUP(C19,vlookup!$A$2:$C$100,2,FALSE)</f>
        <v>M</v>
      </c>
      <c r="B19" s="43">
        <v>45651</v>
      </c>
      <c r="C19" s="100" t="s">
        <v>231</v>
      </c>
      <c r="D19" s="44">
        <f>VLOOKUP(C19,vlookup!$A$2:$F$47,3,FALSE)</f>
        <v>1</v>
      </c>
      <c r="E19" s="45">
        <v>59.6</v>
      </c>
      <c r="F19" s="45" t="s">
        <v>61</v>
      </c>
      <c r="G19" s="46">
        <v>1</v>
      </c>
      <c r="H19" s="47">
        <v>49</v>
      </c>
      <c r="I19" s="48">
        <v>2</v>
      </c>
      <c r="J19" s="46">
        <v>1</v>
      </c>
      <c r="K19" s="47">
        <v>51</v>
      </c>
      <c r="L19" s="48">
        <v>3</v>
      </c>
      <c r="M19" s="46">
        <v>1</v>
      </c>
      <c r="N19" s="47">
        <v>52</v>
      </c>
      <c r="O19" s="48">
        <v>3</v>
      </c>
      <c r="P19" s="46">
        <v>1</v>
      </c>
      <c r="Q19" s="47">
        <v>49</v>
      </c>
      <c r="R19" s="48">
        <v>0</v>
      </c>
      <c r="S19" s="49" t="str">
        <f t="shared" si="0"/>
        <v>1:49.2</v>
      </c>
      <c r="T19" s="49" t="str">
        <f t="shared" si="1"/>
        <v>1:51.3</v>
      </c>
      <c r="U19" s="49" t="str">
        <f t="shared" si="2"/>
        <v>1:52.3</v>
      </c>
      <c r="V19" s="49" t="str">
        <f t="shared" si="3"/>
        <v>1:49.0</v>
      </c>
      <c r="W19" s="184" t="s">
        <v>307</v>
      </c>
      <c r="X19" s="50">
        <v>5.1134259259259258E-3</v>
      </c>
      <c r="Y19" s="52">
        <v>28</v>
      </c>
      <c r="Z19" s="68"/>
      <c r="AA19" s="54"/>
      <c r="AB19" s="55"/>
      <c r="AC19" s="56"/>
      <c r="AD19" s="54"/>
      <c r="AE19" s="56"/>
      <c r="AF19" s="107"/>
      <c r="AG19" s="69"/>
      <c r="AH19" s="70"/>
      <c r="AI19" s="102"/>
      <c r="AJ19" s="102"/>
      <c r="AK19" s="108"/>
      <c r="AL19" s="108"/>
      <c r="AM19" s="155"/>
      <c r="AN19" s="59" t="str">
        <f>VLOOKUP(C19,vlookup!$A$2:$F$47,6,FALSE)</f>
        <v>S</v>
      </c>
      <c r="AO19" s="60"/>
      <c r="AP19" s="61">
        <f>VLOOKUP(C19,vlookup!$A$2:$E$47,5,FALSE)</f>
        <v>5.137731481481481E-3</v>
      </c>
      <c r="AQ19" s="62">
        <f t="shared" si="4"/>
        <v>0.85048453060292351</v>
      </c>
    </row>
    <row r="20" spans="1:44" ht="19.2" thickTop="1" thickBot="1">
      <c r="A20" s="134" t="str">
        <f>VLOOKUP(C20,vlookup!$A$2:$C$100,2,FALSE)</f>
        <v>M</v>
      </c>
      <c r="B20" s="43">
        <v>45651</v>
      </c>
      <c r="C20" s="100" t="s">
        <v>76</v>
      </c>
      <c r="D20" s="44">
        <f>VLOOKUP(C20,vlookup!$A$2:$F$47,3,FALSE)</f>
        <v>2</v>
      </c>
      <c r="E20" s="45">
        <v>68.7</v>
      </c>
      <c r="F20" s="45" t="s">
        <v>61</v>
      </c>
      <c r="G20" s="46">
        <v>1</v>
      </c>
      <c r="H20" s="47">
        <v>41</v>
      </c>
      <c r="I20" s="48">
        <v>3</v>
      </c>
      <c r="J20" s="46">
        <v>1</v>
      </c>
      <c r="K20" s="47">
        <v>46</v>
      </c>
      <c r="L20" s="48">
        <v>4</v>
      </c>
      <c r="M20" s="46">
        <v>1</v>
      </c>
      <c r="N20" s="47">
        <v>47</v>
      </c>
      <c r="O20" s="48">
        <v>7</v>
      </c>
      <c r="P20" s="46">
        <v>1</v>
      </c>
      <c r="Q20" s="47">
        <v>46</v>
      </c>
      <c r="R20" s="48">
        <v>5</v>
      </c>
      <c r="S20" s="49" t="str">
        <f t="shared" si="0"/>
        <v>1:41.3</v>
      </c>
      <c r="T20" s="49" t="str">
        <f t="shared" si="1"/>
        <v>1:46.4</v>
      </c>
      <c r="U20" s="49" t="str">
        <f t="shared" si="2"/>
        <v>1:47.7</v>
      </c>
      <c r="V20" s="49" t="str">
        <f t="shared" si="3"/>
        <v>1:46.5</v>
      </c>
      <c r="W20" s="184" t="s">
        <v>308</v>
      </c>
      <c r="X20" s="50">
        <v>4.8842592592592592E-3</v>
      </c>
      <c r="Y20" s="52">
        <v>27</v>
      </c>
      <c r="Z20" s="68">
        <f>IF(F20="Dynamic",MIN(X20,#REF!),MIN(X20,AB20))</f>
        <v>4.8842592592592592E-3</v>
      </c>
      <c r="AA20" s="54" t="e">
        <f>IF(#REF!="Dynamic",#REF!,MIN(#REF!,#REF!))</f>
        <v>#REF!</v>
      </c>
      <c r="AB20" s="55"/>
      <c r="AC20" s="56"/>
      <c r="AD20" s="54" t="e">
        <f>IF($G20="Dynamic",MIN(#REF!,#REF!),#REF!)</f>
        <v>#REF!</v>
      </c>
      <c r="AE20" s="56">
        <v>4.7951388888888896E-3</v>
      </c>
      <c r="AF20" s="107">
        <f>IF(D20="","",(2000/(((G20+J20+M20+P20)*60+(H20+K20+N20+Q20)+(I20+L20+O20+R20)/10)/60))/(D20+22)^(2/9))</f>
        <v>140.36476774483185</v>
      </c>
      <c r="AG20" s="69">
        <v>75</v>
      </c>
      <c r="AH20" s="70">
        <f>IF(D20="","",X20*((D20+22)/(AG20+22))^(2/9))</f>
        <v>3.5810261129765849E-3</v>
      </c>
      <c r="AI20" s="102"/>
      <c r="AJ20" s="102" t="e">
        <f>#REF!/4</f>
        <v>#REF!</v>
      </c>
      <c r="AK20" s="108">
        <f>IF(W20="","",2.8/((W20*24*3600)/500)^3)</f>
        <v>298.0647824643379</v>
      </c>
      <c r="AL20" s="108"/>
      <c r="AM20" s="155" t="e">
        <f>IF(AH20="","",RANK(AH20,#REF!,1))</f>
        <v>#REF!</v>
      </c>
      <c r="AN20" s="59" t="str">
        <f>VLOOKUP(C20,vlookup!$A$2:$F$47,6,FALSE)</f>
        <v>S</v>
      </c>
      <c r="AO20" s="60" t="e">
        <v>#REF!</v>
      </c>
      <c r="AP20" s="61">
        <f>VLOOKUP(C20,vlookup!$A$2:$E$47,5,FALSE)</f>
        <v>4.8344907407407408E-3</v>
      </c>
      <c r="AQ20" s="62">
        <f t="shared" si="4"/>
        <v>0.86245419103300303</v>
      </c>
    </row>
    <row r="21" spans="1:44" ht="19.2" thickTop="1" thickBot="1">
      <c r="A21" s="134" t="str">
        <f>VLOOKUP(C21,vlookup!$A$2:$C$100,2,FALSE)</f>
        <v>M</v>
      </c>
      <c r="B21" s="43">
        <v>45651</v>
      </c>
      <c r="C21" s="100" t="s">
        <v>78</v>
      </c>
      <c r="D21" s="44">
        <f>VLOOKUP(C21,vlookup!$A$2:$F$47,3,FALSE)</f>
        <v>2</v>
      </c>
      <c r="E21" s="45">
        <v>65.5</v>
      </c>
      <c r="F21" s="45" t="s">
        <v>61</v>
      </c>
      <c r="G21" s="46"/>
      <c r="H21" s="47"/>
      <c r="I21" s="48"/>
      <c r="J21" s="46"/>
      <c r="K21" s="47"/>
      <c r="L21" s="48"/>
      <c r="M21" s="46"/>
      <c r="N21" s="47"/>
      <c r="O21" s="48"/>
      <c r="P21" s="46"/>
      <c r="Q21" s="47"/>
      <c r="R21" s="48"/>
      <c r="S21" s="49" t="str">
        <f t="shared" si="0"/>
        <v>:.</v>
      </c>
      <c r="T21" s="49" t="str">
        <f t="shared" si="1"/>
        <v>:.</v>
      </c>
      <c r="U21" s="49" t="str">
        <f t="shared" si="2"/>
        <v>:.</v>
      </c>
      <c r="V21" s="49" t="str">
        <f t="shared" si="3"/>
        <v>:.</v>
      </c>
      <c r="W21" s="184"/>
      <c r="X21" s="64"/>
      <c r="Y21" s="52"/>
      <c r="Z21" s="68">
        <f>IF(F21="Dynamic",MIN(X21,#REF!),MIN(X21,AB21))</f>
        <v>0</v>
      </c>
      <c r="AA21" s="54" t="e">
        <f>IF(#REF!="Dynamic",#REF!,MIN(#REF!,#REF!))</f>
        <v>#REF!</v>
      </c>
      <c r="AB21" s="55"/>
      <c r="AC21" s="56"/>
      <c r="AD21" s="54" t="e">
        <f>IF($G21="Dynamic",MIN(#REF!,#REF!),#REF!)</f>
        <v>#REF!</v>
      </c>
      <c r="AE21" s="56">
        <v>4.7951388888888896E-3</v>
      </c>
      <c r="AF21" s="107" t="e">
        <f>IF(D21="","",(2000/(((G21+J21+M21+P21)*60+(H21+K21+N21+Q21)+(I21+L21+O21+R21)/10)/60))/(D21+22)^(2/9))</f>
        <v>#DIV/0!</v>
      </c>
      <c r="AG21" s="69">
        <v>75</v>
      </c>
      <c r="AH21" s="70">
        <f>IF(D21="","",X21*((D21+22)/(AG21+22))^(2/9))</f>
        <v>0</v>
      </c>
      <c r="AI21" s="102"/>
      <c r="AJ21" s="102" t="e">
        <f>#REF!/4</f>
        <v>#REF!</v>
      </c>
      <c r="AK21" s="108" t="str">
        <f>IF(W21="","",2.8/((W21*24*3600)/500)^3)</f>
        <v/>
      </c>
      <c r="AL21" s="108"/>
      <c r="AM21" s="155" t="e">
        <f>IF(AH21="","",RANK(AH21,#REF!,1))</f>
        <v>#REF!</v>
      </c>
      <c r="AN21" s="59" t="str">
        <f>VLOOKUP(C21,vlookup!$A$2:$F$47,6,FALSE)</f>
        <v>B</v>
      </c>
      <c r="AO21" s="60" t="e">
        <v>#REF!</v>
      </c>
      <c r="AP21" s="61">
        <f>VLOOKUP(C21,vlookup!$A$2:$E$47,5,FALSE)</f>
        <v>5.0509259259259257E-3</v>
      </c>
      <c r="AQ21" s="62" t="e">
        <f t="shared" si="4"/>
        <v>#DIV/0!</v>
      </c>
      <c r="AR21" s="142" t="s">
        <v>182</v>
      </c>
    </row>
    <row r="22" spans="1:44" ht="19.2" thickTop="1" thickBot="1">
      <c r="A22" s="134" t="str">
        <f>VLOOKUP(C22,vlookup!$A$2:$C$100,2,FALSE)</f>
        <v>M</v>
      </c>
      <c r="B22" s="43">
        <v>45651</v>
      </c>
      <c r="C22" s="100" t="s">
        <v>176</v>
      </c>
      <c r="D22" s="44">
        <f>VLOOKUP(C22,vlookup!$A$2:$F$47,3,FALSE)</f>
        <v>1</v>
      </c>
      <c r="E22" s="45">
        <v>68.400000000000006</v>
      </c>
      <c r="F22" s="45" t="s">
        <v>61</v>
      </c>
      <c r="G22" s="46">
        <v>1</v>
      </c>
      <c r="H22" s="47">
        <v>38</v>
      </c>
      <c r="I22" s="48">
        <v>9</v>
      </c>
      <c r="J22" s="46">
        <v>1</v>
      </c>
      <c r="K22" s="47">
        <v>39</v>
      </c>
      <c r="L22" s="48">
        <v>6</v>
      </c>
      <c r="M22" s="46">
        <v>1</v>
      </c>
      <c r="N22" s="47">
        <v>40</v>
      </c>
      <c r="O22" s="48">
        <v>9</v>
      </c>
      <c r="P22" s="46">
        <v>1</v>
      </c>
      <c r="Q22" s="47">
        <v>41</v>
      </c>
      <c r="R22" s="48">
        <v>7</v>
      </c>
      <c r="S22" s="49" t="str">
        <f t="shared" si="0"/>
        <v>1:38.9</v>
      </c>
      <c r="T22" s="49" t="str">
        <f t="shared" si="1"/>
        <v>1:39.6</v>
      </c>
      <c r="U22" s="49" t="str">
        <f t="shared" si="2"/>
        <v>1:40.9</v>
      </c>
      <c r="V22" s="49" t="str">
        <f t="shared" si="3"/>
        <v>1:41.7</v>
      </c>
      <c r="W22" s="184" t="s">
        <v>309</v>
      </c>
      <c r="X22" s="67">
        <v>4.642361111111111E-3</v>
      </c>
      <c r="Y22" s="52">
        <v>32</v>
      </c>
      <c r="Z22" s="68"/>
      <c r="AA22" s="54"/>
      <c r="AB22" s="55"/>
      <c r="AC22" s="56"/>
      <c r="AD22" s="54"/>
      <c r="AE22" s="56"/>
      <c r="AF22" s="107"/>
      <c r="AG22" s="69"/>
      <c r="AH22" s="70"/>
      <c r="AI22" s="102"/>
      <c r="AJ22" s="102"/>
      <c r="AK22" s="108"/>
      <c r="AL22" s="108"/>
      <c r="AM22" s="155"/>
      <c r="AN22" s="59" t="str">
        <f>VLOOKUP(C22,vlookup!$A$2:$F$47,6,FALSE)</f>
        <v>B</v>
      </c>
      <c r="AO22" s="60"/>
      <c r="AP22" s="61">
        <f>VLOOKUP(C22,vlookup!$A$2:$E$47,5,FALSE)</f>
        <v>4.604166666666667E-3</v>
      </c>
      <c r="AQ22" s="62">
        <f t="shared" si="4"/>
        <v>0.90807651499178677</v>
      </c>
    </row>
    <row r="23" spans="1:44" ht="20.25" customHeight="1" thickTop="1" thickBot="1">
      <c r="A23" s="134" t="str">
        <f>VLOOKUP(C23,vlookup!$A$2:$C$100,2,FALSE)</f>
        <v>M</v>
      </c>
      <c r="B23" s="43">
        <v>45651</v>
      </c>
      <c r="C23" s="100" t="s">
        <v>180</v>
      </c>
      <c r="D23" s="44">
        <f>VLOOKUP(C23,vlookup!$A$2:$F$47,3,FALSE)</f>
        <v>3</v>
      </c>
      <c r="E23" s="45">
        <v>72.900000000000006</v>
      </c>
      <c r="F23" s="45" t="s">
        <v>61</v>
      </c>
      <c r="G23" s="46">
        <v>1</v>
      </c>
      <c r="H23" s="47">
        <v>40</v>
      </c>
      <c r="I23" s="48">
        <v>4</v>
      </c>
      <c r="J23" s="46">
        <v>1</v>
      </c>
      <c r="K23" s="47">
        <v>41</v>
      </c>
      <c r="L23" s="48">
        <v>4</v>
      </c>
      <c r="M23" s="46">
        <v>1</v>
      </c>
      <c r="N23" s="47">
        <v>41</v>
      </c>
      <c r="O23" s="48">
        <v>9</v>
      </c>
      <c r="P23" s="46">
        <v>1</v>
      </c>
      <c r="Q23" s="47">
        <v>41</v>
      </c>
      <c r="R23" s="48">
        <v>3</v>
      </c>
      <c r="S23" s="49" t="str">
        <f t="shared" si="0"/>
        <v>1:40.4</v>
      </c>
      <c r="T23" s="49" t="str">
        <f t="shared" si="1"/>
        <v>1:41.4</v>
      </c>
      <c r="U23" s="49" t="str">
        <f t="shared" si="2"/>
        <v>1:41.9</v>
      </c>
      <c r="V23" s="49" t="str">
        <f t="shared" si="3"/>
        <v>1:41.3</v>
      </c>
      <c r="W23" s="184" t="s">
        <v>310</v>
      </c>
      <c r="X23" s="67">
        <v>4.6840277777777774E-3</v>
      </c>
      <c r="Y23" s="52">
        <v>33</v>
      </c>
      <c r="Z23" s="53"/>
      <c r="AA23" s="54"/>
      <c r="AB23" s="55"/>
      <c r="AC23" s="56"/>
      <c r="AD23" s="54"/>
      <c r="AE23" s="56"/>
      <c r="AF23" s="101"/>
      <c r="AG23" s="57"/>
      <c r="AH23" s="58"/>
      <c r="AI23" s="102"/>
      <c r="AJ23" s="103"/>
      <c r="AK23" s="104"/>
      <c r="AL23" s="104"/>
      <c r="AM23" s="51"/>
      <c r="AN23" s="59" t="str">
        <f>VLOOKUP(C23,vlookup!$A$2:$F$47,6,FALSE)</f>
        <v>B</v>
      </c>
      <c r="AO23" s="60"/>
      <c r="AP23" s="61">
        <f>VLOOKUP(C23,vlookup!$A$2:$E$47,5,FALSE)</f>
        <v>4.6608796296296294E-3</v>
      </c>
      <c r="AQ23" s="62">
        <f t="shared" si="4"/>
        <v>0.88647468969328747</v>
      </c>
    </row>
    <row r="24" spans="1:44" ht="20.25" customHeight="1" thickTop="1" thickBot="1">
      <c r="A24" s="150" t="str">
        <f>VLOOKUP(C24,vlookup!$A$2:$C$100,2,FALSE)</f>
        <v>W</v>
      </c>
      <c r="B24" s="43">
        <v>45651</v>
      </c>
      <c r="C24" s="106" t="s">
        <v>79</v>
      </c>
      <c r="D24" s="44">
        <f>VLOOKUP(C24,vlookup!$A$2:$F$47,3,FALSE)</f>
        <v>3</v>
      </c>
      <c r="E24" s="154">
        <v>61.2</v>
      </c>
      <c r="F24" s="45" t="s">
        <v>61</v>
      </c>
      <c r="G24" s="46">
        <v>1</v>
      </c>
      <c r="H24" s="47">
        <v>55</v>
      </c>
      <c r="I24" s="48">
        <v>6</v>
      </c>
      <c r="J24" s="46">
        <v>1</v>
      </c>
      <c r="K24" s="47">
        <v>57</v>
      </c>
      <c r="L24" s="48">
        <f>1+AVERAGE(L1:L23)</f>
        <v>4.7894736842105257</v>
      </c>
      <c r="M24" s="46">
        <v>1</v>
      </c>
      <c r="N24" s="47">
        <v>57</v>
      </c>
      <c r="O24" s="48">
        <v>7</v>
      </c>
      <c r="P24" s="46">
        <v>1</v>
      </c>
      <c r="Q24" s="47">
        <v>53</v>
      </c>
      <c r="R24" s="48">
        <v>2</v>
      </c>
      <c r="S24" s="49" t="str">
        <f t="shared" si="0"/>
        <v>1:55.6</v>
      </c>
      <c r="T24" s="49" t="str">
        <f t="shared" si="1"/>
        <v>1:57.4.78947368421053</v>
      </c>
      <c r="U24" s="49" t="str">
        <f t="shared" si="2"/>
        <v>1:57.7</v>
      </c>
      <c r="V24" s="49" t="str">
        <f t="shared" si="3"/>
        <v>1:53.2</v>
      </c>
      <c r="W24" s="184" t="s">
        <v>311</v>
      </c>
      <c r="X24" s="64">
        <v>5.3668981481481484E-3</v>
      </c>
      <c r="Y24" s="52">
        <v>33</v>
      </c>
      <c r="Z24" s="53">
        <f>IF(F24="Dynamic",MIN(X24,#REF!),MIN(X24,AB24))</f>
        <v>5.3668981481481484E-3</v>
      </c>
      <c r="AA24" s="54" t="e">
        <f>IF(#REF!="Dynamic",#REF!,MIN(#REF!,#REF!))</f>
        <v>#REF!</v>
      </c>
      <c r="AB24" s="55"/>
      <c r="AC24" s="56"/>
      <c r="AD24" s="54" t="e">
        <f>IF($G24="Dynamic",MIN(#REF!,#REF!),#REF!)</f>
        <v>#REF!</v>
      </c>
      <c r="AE24" s="56">
        <v>4.7951388888888896E-3</v>
      </c>
      <c r="AF24" s="101">
        <f>IF(D24="","",(2000/(((G24+J24+M24+P24)*60+(H24+K24+N24+Q24)+(I24+L24+O24+R24)/10)/60))/(D24+22)^(2/9))</f>
        <v>126.48226538551502</v>
      </c>
      <c r="AG24" s="57">
        <v>75</v>
      </c>
      <c r="AH24" s="58">
        <f>IF(D24="","",X24*((D24+22)/(AG24+22))^(2/9))</f>
        <v>3.9707437303751793E-3</v>
      </c>
      <c r="AI24" s="102"/>
      <c r="AJ24" s="103" t="e">
        <f>#REF!/4</f>
        <v>#REF!</v>
      </c>
      <c r="AK24" s="104">
        <f>IF(W24="","",2.8/((W24*24*3600)/500)^3)</f>
        <v>224.81109266798723</v>
      </c>
      <c r="AL24" s="104"/>
      <c r="AM24" s="51" t="e">
        <f>IF(AH24="","",RANK(AH24,#REF!,1))</f>
        <v>#REF!</v>
      </c>
      <c r="AN24" s="59" t="str">
        <f>VLOOKUP(C24,vlookup!$A$2:$F$47,6,FALSE)</f>
        <v>S</v>
      </c>
      <c r="AO24" s="60" t="e">
        <v>#REF!</v>
      </c>
      <c r="AP24" s="61">
        <f>VLOOKUP(C24,vlookup!$A$2:$E$47,5,FALSE)</f>
        <v>5.37962962962963E-3</v>
      </c>
      <c r="AQ24" s="65">
        <f>((81/E24)^0.2455)*384.4/((G24+J24+M24+P24)*60+H24+K24+N24+Q24+(I24+L24+O24+R24)/10)</f>
        <v>0.887504781887691</v>
      </c>
    </row>
    <row r="25" spans="1:44" ht="20.25" customHeight="1" thickTop="1" thickBot="1">
      <c r="A25" s="134" t="str">
        <f>VLOOKUP(C25,vlookup!$A$2:$C$100,2,FALSE)</f>
        <v>M</v>
      </c>
      <c r="B25" s="43">
        <v>45651</v>
      </c>
      <c r="C25" s="100" t="s">
        <v>70</v>
      </c>
      <c r="D25" s="44">
        <f>VLOOKUP(C25,vlookup!$A$2:$F$47,3,FALSE)</f>
        <v>3</v>
      </c>
      <c r="E25" s="45">
        <v>66.2</v>
      </c>
      <c r="F25" s="45" t="s">
        <v>61</v>
      </c>
      <c r="G25" s="46">
        <v>1</v>
      </c>
      <c r="H25" s="47">
        <v>42</v>
      </c>
      <c r="I25" s="48">
        <v>0</v>
      </c>
      <c r="J25" s="46">
        <v>1</v>
      </c>
      <c r="K25" s="47">
        <v>45</v>
      </c>
      <c r="L25" s="48">
        <v>3</v>
      </c>
      <c r="M25" s="46">
        <v>1</v>
      </c>
      <c r="N25" s="47">
        <v>45</v>
      </c>
      <c r="O25" s="48">
        <v>9</v>
      </c>
      <c r="P25" s="46">
        <v>1</v>
      </c>
      <c r="Q25" s="47">
        <v>44</v>
      </c>
      <c r="R25" s="48">
        <v>7</v>
      </c>
      <c r="S25" s="49" t="str">
        <f t="shared" si="0"/>
        <v>1:42.0</v>
      </c>
      <c r="T25" s="49" t="str">
        <f t="shared" si="1"/>
        <v>1:45.3</v>
      </c>
      <c r="U25" s="49" t="str">
        <f t="shared" si="2"/>
        <v>1:45.9</v>
      </c>
      <c r="V25" s="49" t="str">
        <f t="shared" si="3"/>
        <v>1:44.7</v>
      </c>
      <c r="W25" s="184" t="s">
        <v>312</v>
      </c>
      <c r="X25" s="50">
        <v>4.8368055555555551E-3</v>
      </c>
      <c r="Y25" s="52">
        <v>33</v>
      </c>
      <c r="Z25" s="53">
        <f>IF(F25="Dynamic",MIN(X25,#REF!),MIN(X25,AB25))</f>
        <v>4.8368055555555551E-3</v>
      </c>
      <c r="AA25" s="54" t="e">
        <f>IF($G21="Dynamic",AB21,MIN(#REF!,AB21))</f>
        <v>#REF!</v>
      </c>
      <c r="AB25" s="55"/>
      <c r="AC25" s="56"/>
      <c r="AD25" s="54" t="e">
        <f>IF($G25="Dynamic",MIN(#REF!,#REF!),#REF!)</f>
        <v>#REF!</v>
      </c>
      <c r="AE25" s="56">
        <v>4.7951388888888896E-3</v>
      </c>
      <c r="AF25" s="101">
        <f>IF(D25="","",(2000/(((G25+J25+M25+P25)*60+(H25+K25+N25+Q25)+(I25+L25+O25+R25)/10)/60))/(D25+22)^(2/9))</f>
        <v>140.42859141982419</v>
      </c>
      <c r="AG25" s="57">
        <v>75</v>
      </c>
      <c r="AH25" s="58">
        <f>IF(D25="","",X25*((D25+22)/(AG25+22))^(2/9))</f>
        <v>3.5785503664519888E-3</v>
      </c>
      <c r="AI25" s="102"/>
      <c r="AJ25" s="103" t="e">
        <f>#REF!/4</f>
        <v>#REF!</v>
      </c>
      <c r="AK25" s="104">
        <f>IF(W25="","",2.8/((W25*24*3600)/500)^3)</f>
        <v>307.58598866868675</v>
      </c>
      <c r="AL25" s="104"/>
      <c r="AM25" s="51" t="e">
        <f>IF(AH25="","",RANK(AH25,#REF!,1))</f>
        <v>#REF!</v>
      </c>
      <c r="AN25" s="59" t="str">
        <f>VLOOKUP(C25,vlookup!$A$2:$F$47,6,FALSE)</f>
        <v>B</v>
      </c>
      <c r="AO25" s="60" t="e">
        <v>#REF!</v>
      </c>
      <c r="AP25" s="61">
        <f>VLOOKUP(C25,vlookup!$A$2:$E$47,5,FALSE)</f>
        <v>4.7245370370370366E-3</v>
      </c>
      <c r="AQ25" s="62">
        <f>((98/E25)^0.226)*335.8/((G25+J25+M25+P25)*60+H25+K25+N25+Q25+(I25+L25+O25+R25)/10)</f>
        <v>0.87803435337997737</v>
      </c>
    </row>
    <row r="26" spans="1:44" ht="20.25" customHeight="1" thickTop="1" thickBot="1">
      <c r="A26" s="134" t="str">
        <f>VLOOKUP(C26,vlookup!$A$2:$C$100,2,FALSE)</f>
        <v>M</v>
      </c>
      <c r="B26" s="43">
        <v>45651</v>
      </c>
      <c r="C26" s="100" t="s">
        <v>74</v>
      </c>
      <c r="D26" s="44">
        <f>VLOOKUP(C26,vlookup!$A$2:$F$47,3,FALSE)</f>
        <v>2</v>
      </c>
      <c r="E26" s="45">
        <v>67.599999999999994</v>
      </c>
      <c r="F26" s="45" t="s">
        <v>61</v>
      </c>
      <c r="G26" s="46">
        <v>1</v>
      </c>
      <c r="H26" s="47">
        <v>43</v>
      </c>
      <c r="I26" s="48">
        <v>5</v>
      </c>
      <c r="J26" s="46">
        <v>1</v>
      </c>
      <c r="K26" s="47">
        <v>46</v>
      </c>
      <c r="L26" s="48">
        <v>6</v>
      </c>
      <c r="M26" s="46">
        <v>1</v>
      </c>
      <c r="N26" s="47">
        <v>50</v>
      </c>
      <c r="O26" s="48">
        <v>9</v>
      </c>
      <c r="P26" s="46">
        <v>1</v>
      </c>
      <c r="Q26" s="47">
        <v>44</v>
      </c>
      <c r="R26" s="48">
        <v>4</v>
      </c>
      <c r="S26" s="49" t="str">
        <f t="shared" si="0"/>
        <v>1:43.5</v>
      </c>
      <c r="T26" s="49" t="str">
        <f t="shared" si="1"/>
        <v>1:46.6</v>
      </c>
      <c r="U26" s="49" t="str">
        <f t="shared" si="2"/>
        <v>1:50.9</v>
      </c>
      <c r="V26" s="49" t="str">
        <f t="shared" si="3"/>
        <v>1:44.4</v>
      </c>
      <c r="W26" s="184" t="s">
        <v>313</v>
      </c>
      <c r="X26" s="67">
        <v>4.9247685185185184E-3</v>
      </c>
      <c r="Y26" s="52">
        <v>30</v>
      </c>
      <c r="Z26" s="53">
        <f>IF(F26="Dynamic",MIN(X26,#REF!),MIN(X26,AB26))</f>
        <v>4.9247685185185184E-3</v>
      </c>
      <c r="AA26" s="54"/>
      <c r="AB26" s="55"/>
      <c r="AC26" s="56"/>
      <c r="AD26" s="54"/>
      <c r="AE26" s="56"/>
      <c r="AF26" s="101"/>
      <c r="AG26" s="57"/>
      <c r="AH26" s="58"/>
      <c r="AI26" s="105"/>
      <c r="AJ26" s="103"/>
      <c r="AK26" s="104">
        <f>IF(W26="","",2.8/((W26*24*3600)/500)^3)</f>
        <v>291.38571086450122</v>
      </c>
      <c r="AL26" s="104"/>
      <c r="AM26" s="51"/>
      <c r="AN26" s="59" t="str">
        <f>VLOOKUP(C26,vlookup!$A$2:$F$47,6,FALSE)</f>
        <v>B</v>
      </c>
      <c r="AO26" s="60" t="e">
        <v>#REF!</v>
      </c>
      <c r="AP26" s="61">
        <f>VLOOKUP(C26,vlookup!$A$2:$E$47,5,FALSE)</f>
        <v>4.8368055555555551E-3</v>
      </c>
      <c r="AQ26" s="62">
        <f>(98/E26)^0.226*335.8/((G26+J26+M26+P26)*60+H26+K26+N26+Q26+(I26+L26+O26+R26)/10)</f>
        <v>0.8584842780320312</v>
      </c>
    </row>
    <row r="27" spans="1:44" ht="20.25" customHeight="1" thickTop="1" thickBot="1">
      <c r="A27" s="134" t="str">
        <f>VLOOKUP(C27,vlookup!$A$2:$C$100,2,FALSE)</f>
        <v>M</v>
      </c>
      <c r="B27" s="43">
        <v>45651</v>
      </c>
      <c r="C27" s="100" t="s">
        <v>417</v>
      </c>
      <c r="D27" s="44">
        <f>VLOOKUP(C27,vlookup!$A$2:$F$47,3,FALSE)</f>
        <v>1</v>
      </c>
      <c r="E27" s="45">
        <v>70.400000000000006</v>
      </c>
      <c r="F27" s="45" t="s">
        <v>61</v>
      </c>
      <c r="G27" s="46">
        <v>1</v>
      </c>
      <c r="H27" s="47">
        <v>43</v>
      </c>
      <c r="I27" s="48">
        <v>7</v>
      </c>
      <c r="J27" s="46">
        <v>1</v>
      </c>
      <c r="K27" s="47">
        <v>45</v>
      </c>
      <c r="L27" s="48">
        <v>7</v>
      </c>
      <c r="M27" s="46">
        <v>1</v>
      </c>
      <c r="N27" s="47">
        <v>46</v>
      </c>
      <c r="O27" s="48">
        <v>5</v>
      </c>
      <c r="P27" s="46">
        <v>1</v>
      </c>
      <c r="Q27" s="47">
        <v>44</v>
      </c>
      <c r="R27" s="48">
        <v>5</v>
      </c>
      <c r="S27" s="49" t="str">
        <f t="shared" si="0"/>
        <v>1:43.7</v>
      </c>
      <c r="T27" s="49" t="str">
        <f t="shared" si="1"/>
        <v>1:45.7</v>
      </c>
      <c r="U27" s="49" t="str">
        <f t="shared" si="2"/>
        <v>1:46.5</v>
      </c>
      <c r="V27" s="49" t="str">
        <f t="shared" si="3"/>
        <v>1:44.5</v>
      </c>
      <c r="W27" s="184" t="s">
        <v>314</v>
      </c>
      <c r="X27" s="67">
        <v>4.8645833333333336E-3</v>
      </c>
      <c r="Y27" s="52">
        <v>31</v>
      </c>
      <c r="Z27" s="53"/>
      <c r="AA27" s="54"/>
      <c r="AB27" s="55"/>
      <c r="AC27" s="56"/>
      <c r="AD27" s="54"/>
      <c r="AE27" s="56"/>
      <c r="AF27" s="101"/>
      <c r="AG27" s="57"/>
      <c r="AH27" s="58"/>
      <c r="AI27" s="102"/>
      <c r="AJ27" s="103"/>
      <c r="AK27" s="104"/>
      <c r="AL27" s="104"/>
      <c r="AM27" s="51"/>
      <c r="AN27" s="59" t="str">
        <f>VLOOKUP(C27,vlookup!$A$2:$F$47,6,FALSE)</f>
        <v>B</v>
      </c>
      <c r="AO27" s="60"/>
      <c r="AP27" s="61">
        <f>VLOOKUP(C27,vlookup!$A$2:$E$47,5,FALSE)</f>
        <v>4.8506944444444448E-3</v>
      </c>
      <c r="AQ27" s="62">
        <f>((98/E27)^0.226)*335.8/((G27+J27+M27+P27)*60+H27+K27+N27+Q27+(I27+L27+O27+R27)/10)</f>
        <v>0.86076313093491363</v>
      </c>
    </row>
    <row r="28" spans="1:44" ht="20.25" customHeight="1" thickTop="1" thickBot="1">
      <c r="A28" s="134" t="str">
        <f>VLOOKUP(C28,vlookup!$A$2:$C$100,2,FALSE)</f>
        <v>M</v>
      </c>
      <c r="B28" s="43">
        <v>45651</v>
      </c>
      <c r="C28" s="100" t="s">
        <v>179</v>
      </c>
      <c r="D28" s="44">
        <f>VLOOKUP(C28,vlookup!$A$2:$F$47,3,FALSE)</f>
        <v>1</v>
      </c>
      <c r="E28" s="45">
        <v>68.2</v>
      </c>
      <c r="F28" s="45" t="s">
        <v>61</v>
      </c>
      <c r="G28" s="46">
        <v>1</v>
      </c>
      <c r="H28" s="47">
        <v>43</v>
      </c>
      <c r="I28" s="48">
        <v>6</v>
      </c>
      <c r="J28" s="46">
        <v>1</v>
      </c>
      <c r="K28" s="47">
        <v>46</v>
      </c>
      <c r="L28" s="48">
        <v>3</v>
      </c>
      <c r="M28" s="46">
        <v>1</v>
      </c>
      <c r="N28" s="47">
        <v>47</v>
      </c>
      <c r="O28" s="48">
        <v>3</v>
      </c>
      <c r="P28" s="46">
        <v>1</v>
      </c>
      <c r="Q28" s="47">
        <v>41</v>
      </c>
      <c r="R28" s="48">
        <v>5</v>
      </c>
      <c r="S28" s="49" t="str">
        <f t="shared" si="0"/>
        <v>1:43.6</v>
      </c>
      <c r="T28" s="49" t="str">
        <f t="shared" si="1"/>
        <v>1:46.3</v>
      </c>
      <c r="U28" s="49" t="str">
        <f t="shared" si="2"/>
        <v>1:47.3</v>
      </c>
      <c r="V28" s="49" t="str">
        <f t="shared" si="3"/>
        <v>1:41.5</v>
      </c>
      <c r="W28" s="184" t="s">
        <v>315</v>
      </c>
      <c r="X28" s="67">
        <v>4.8460648148148143E-3</v>
      </c>
      <c r="Y28" s="52">
        <v>34</v>
      </c>
      <c r="Z28" s="53"/>
      <c r="AA28" s="54"/>
      <c r="AB28" s="55"/>
      <c r="AC28" s="56"/>
      <c r="AD28" s="54"/>
      <c r="AE28" s="56"/>
      <c r="AF28" s="101"/>
      <c r="AG28" s="57"/>
      <c r="AH28" s="58"/>
      <c r="AI28" s="102"/>
      <c r="AJ28" s="103"/>
      <c r="AK28" s="104"/>
      <c r="AL28" s="104"/>
      <c r="AM28" s="51"/>
      <c r="AN28" s="59" t="str">
        <f>VLOOKUP(C28,vlookup!$A$2:$F$47,6,FALSE)</f>
        <v>S</v>
      </c>
      <c r="AO28" s="60"/>
      <c r="AP28" s="61">
        <f>VLOOKUP(C28,vlookup!$A$2:$E$47,5,FALSE)</f>
        <v>4.84375E-3</v>
      </c>
      <c r="AQ28" s="62">
        <f>((98/E28)^0.226)*335.8/((G28+J28+M28+P28)*60+H28+K28+N28+Q28+(I28+L28+O28+R28)/10)</f>
        <v>0.87048151940789187</v>
      </c>
    </row>
    <row r="29" spans="1:44" ht="20.25" customHeight="1" thickTop="1" thickBot="1">
      <c r="A29" s="134" t="str">
        <f>VLOOKUP(C29,vlookup!$A$2:$C$100,2,FALSE)</f>
        <v>M</v>
      </c>
      <c r="B29" s="43">
        <v>45651</v>
      </c>
      <c r="C29" s="100" t="s">
        <v>181</v>
      </c>
      <c r="D29" s="44">
        <f>VLOOKUP(C29,vlookup!$A$2:$F$47,3,FALSE)</f>
        <v>1</v>
      </c>
      <c r="E29" s="45">
        <v>66.400000000000006</v>
      </c>
      <c r="F29" s="45" t="s">
        <v>61</v>
      </c>
      <c r="G29" s="46">
        <v>1</v>
      </c>
      <c r="H29" s="47">
        <v>44</v>
      </c>
      <c r="I29" s="48">
        <v>6</v>
      </c>
      <c r="J29" s="46">
        <v>1</v>
      </c>
      <c r="K29" s="47">
        <v>45</v>
      </c>
      <c r="L29" s="48">
        <v>0</v>
      </c>
      <c r="M29" s="46">
        <v>1</v>
      </c>
      <c r="N29" s="47">
        <v>45</v>
      </c>
      <c r="O29" s="48">
        <v>4</v>
      </c>
      <c r="P29" s="46">
        <v>1</v>
      </c>
      <c r="Q29" s="47">
        <v>45</v>
      </c>
      <c r="R29" s="48">
        <v>1</v>
      </c>
      <c r="S29" s="49" t="str">
        <f t="shared" si="0"/>
        <v>1:44.6</v>
      </c>
      <c r="T29" s="49" t="str">
        <f t="shared" si="1"/>
        <v>1:45.0</v>
      </c>
      <c r="U29" s="49" t="str">
        <f t="shared" si="2"/>
        <v>1:45.4</v>
      </c>
      <c r="V29" s="49" t="str">
        <f t="shared" si="3"/>
        <v>1:45.1</v>
      </c>
      <c r="W29" s="184" t="s">
        <v>314</v>
      </c>
      <c r="X29" s="64">
        <v>4.8622685185185184E-3</v>
      </c>
      <c r="Y29" s="52">
        <v>31</v>
      </c>
      <c r="Z29" s="53"/>
      <c r="AA29" s="54"/>
      <c r="AB29" s="55"/>
      <c r="AC29" s="56"/>
      <c r="AD29" s="54"/>
      <c r="AE29" s="56"/>
      <c r="AF29" s="101"/>
      <c r="AG29" s="57"/>
      <c r="AH29" s="58"/>
      <c r="AI29" s="102"/>
      <c r="AJ29" s="103"/>
      <c r="AK29" s="104"/>
      <c r="AL29" s="104"/>
      <c r="AM29" s="51"/>
      <c r="AN29" s="59" t="str">
        <f>VLOOKUP(C29,vlookup!$A$2:$F$47,6,FALSE)</f>
        <v>B</v>
      </c>
      <c r="AO29" s="60"/>
      <c r="AP29" s="61">
        <f>VLOOKUP(C29,vlookup!$A$2:$E$47,5,FALSE)</f>
        <v>4.9409722222222216E-3</v>
      </c>
      <c r="AQ29" s="62">
        <f>((98/E29)^0.226)*335.8/((G29+J29+M29+P29)*60+H29+K29+N29+Q29+(I29+L29+O29+R29)/10)</f>
        <v>0.8728409582757134</v>
      </c>
    </row>
    <row r="30" spans="1:44" ht="20.25" customHeight="1" thickTop="1" thickBot="1">
      <c r="A30" s="134" t="str">
        <f>VLOOKUP(C30,vlookup!$A$2:$C$100,2,FALSE)</f>
        <v>M</v>
      </c>
      <c r="B30" s="43">
        <v>45651</v>
      </c>
      <c r="C30" s="100" t="s">
        <v>73</v>
      </c>
      <c r="D30" s="44">
        <f>VLOOKUP(C30,vlookup!$A$2:$F$47,3,FALSE)</f>
        <v>2</v>
      </c>
      <c r="E30" s="45">
        <v>68.5</v>
      </c>
      <c r="F30" s="45" t="s">
        <v>61</v>
      </c>
      <c r="G30" s="46">
        <v>1</v>
      </c>
      <c r="H30" s="47">
        <v>44</v>
      </c>
      <c r="I30" s="48">
        <v>7</v>
      </c>
      <c r="J30" s="46">
        <v>1</v>
      </c>
      <c r="K30" s="47">
        <v>46</v>
      </c>
      <c r="L30" s="48">
        <v>2</v>
      </c>
      <c r="M30" s="46">
        <v>1</v>
      </c>
      <c r="N30" s="47">
        <v>49</v>
      </c>
      <c r="O30" s="48">
        <v>7</v>
      </c>
      <c r="P30" s="46">
        <v>1</v>
      </c>
      <c r="Q30" s="47">
        <v>50</v>
      </c>
      <c r="R30" s="48">
        <v>2</v>
      </c>
      <c r="S30" s="49" t="str">
        <f t="shared" si="0"/>
        <v>1:44.7</v>
      </c>
      <c r="T30" s="49" t="str">
        <f t="shared" si="1"/>
        <v>1:46.2</v>
      </c>
      <c r="U30" s="49" t="str">
        <f t="shared" si="2"/>
        <v>1:49.7</v>
      </c>
      <c r="V30" s="49" t="str">
        <f t="shared" si="3"/>
        <v>1:50.2</v>
      </c>
      <c r="W30" s="184" t="s">
        <v>316</v>
      </c>
      <c r="X30" s="67">
        <v>4.9861111111111113E-3</v>
      </c>
      <c r="Y30" s="52">
        <v>31</v>
      </c>
      <c r="Z30" s="53">
        <f>IF(F30="Dynamic",MIN(X30,#REF!),MIN(X30,AB30))</f>
        <v>4.9861111111111113E-3</v>
      </c>
      <c r="AA30" s="54" t="e">
        <f>IF($G28="Dynamic",AB28,MIN(#REF!,AB28))</f>
        <v>#REF!</v>
      </c>
      <c r="AB30" s="55"/>
      <c r="AC30" s="56"/>
      <c r="AD30" s="54" t="e">
        <f>IF($G30="Dynamic",MIN(#REF!,#REF!),#REF!)</f>
        <v>#REF!</v>
      </c>
      <c r="AE30" s="56">
        <v>4.7951388888888896E-3</v>
      </c>
      <c r="AF30" s="101">
        <f>IF(D30="","",(2000/(((G30+J30+M30+P30)*60+(H30+K30+N30+Q30)+(I30+L30+O30+R30)/10)/60))/(D30+22)^(2/9))</f>
        <v>137.4649385133346</v>
      </c>
      <c r="AG30" s="57">
        <v>75</v>
      </c>
      <c r="AH30" s="58">
        <f>IF(D30="","",X30*((D30+22)/(AG30+22))^(2/9))</f>
        <v>3.6557015390291771E-3</v>
      </c>
      <c r="AI30" s="102"/>
      <c r="AJ30" s="103" t="e">
        <f>#REF!/4</f>
        <v>#REF!</v>
      </c>
      <c r="AK30" s="104">
        <f>IF(W30="","",2.8/((W30*24*3600)/500)^3)</f>
        <v>280.16955121591968</v>
      </c>
      <c r="AL30" s="104"/>
      <c r="AM30" s="51" t="e">
        <f>IF(AH30="","",RANK(AH30,#REF!,1))</f>
        <v>#REF!</v>
      </c>
      <c r="AN30" s="59" t="str">
        <f>VLOOKUP(C30,vlookup!$A$2:$F$47,6,FALSE)</f>
        <v>B</v>
      </c>
      <c r="AO30" s="60" t="e">
        <v>#REF!</v>
      </c>
      <c r="AP30" s="61">
        <f>VLOOKUP(C30,vlookup!$A$2:$E$47,5,FALSE)</f>
        <v>4.8483796296296296E-3</v>
      </c>
      <c r="AQ30" s="62">
        <f>(98/E30)^0.226*335.8/((G30+J30+M30+P30)*60+H30+K30+N30+Q30+(I30+L30+O30+R30)/10)</f>
        <v>0.84519325224627972</v>
      </c>
    </row>
    <row r="31" spans="1:44" ht="20.25" customHeight="1" thickTop="1" thickBot="1">
      <c r="A31" s="134" t="str">
        <f>VLOOKUP(C31,vlookup!$A$2:$C$100,2,FALSE)</f>
        <v>M</v>
      </c>
      <c r="B31" s="43">
        <v>45651</v>
      </c>
      <c r="C31" s="100" t="s">
        <v>72</v>
      </c>
      <c r="D31" s="44">
        <f>VLOOKUP(C31,vlookup!$A$2:$F$47,3,FALSE)</f>
        <v>2</v>
      </c>
      <c r="E31" s="45">
        <v>71.5</v>
      </c>
      <c r="F31" s="45" t="s">
        <v>61</v>
      </c>
      <c r="G31" s="46">
        <v>1</v>
      </c>
      <c r="H31" s="47">
        <v>38</v>
      </c>
      <c r="I31" s="48">
        <v>2</v>
      </c>
      <c r="J31" s="46">
        <v>1</v>
      </c>
      <c r="K31" s="47">
        <v>41</v>
      </c>
      <c r="L31" s="48">
        <v>7</v>
      </c>
      <c r="M31" s="46">
        <v>1</v>
      </c>
      <c r="N31" s="47">
        <v>41</v>
      </c>
      <c r="O31" s="48">
        <v>9</v>
      </c>
      <c r="P31" s="46">
        <v>1</v>
      </c>
      <c r="Q31" s="47">
        <v>36</v>
      </c>
      <c r="R31" s="48">
        <v>6</v>
      </c>
      <c r="S31" s="49" t="str">
        <f t="shared" si="0"/>
        <v>1:38.2</v>
      </c>
      <c r="T31" s="49" t="str">
        <f t="shared" si="1"/>
        <v>1:41.7</v>
      </c>
      <c r="U31" s="49" t="str">
        <f t="shared" si="2"/>
        <v>1:41.9</v>
      </c>
      <c r="V31" s="49" t="str">
        <f t="shared" si="3"/>
        <v>1:36.6</v>
      </c>
      <c r="W31" s="184" t="s">
        <v>317</v>
      </c>
      <c r="X31" s="64">
        <v>4.6099537037037038E-3</v>
      </c>
      <c r="Y31" s="52">
        <v>34</v>
      </c>
      <c r="Z31" s="53"/>
      <c r="AA31" s="54"/>
      <c r="AB31" s="55"/>
      <c r="AC31" s="56"/>
      <c r="AD31" s="54"/>
      <c r="AE31" s="56"/>
      <c r="AF31" s="101"/>
      <c r="AG31" s="57"/>
      <c r="AH31" s="58"/>
      <c r="AI31" s="102"/>
      <c r="AJ31" s="103"/>
      <c r="AK31" s="104">
        <f>IF(W31="","",2.8/((W31*24*3600)/500)^3)</f>
        <v>355.30294080437301</v>
      </c>
      <c r="AL31" s="104"/>
      <c r="AM31" s="51"/>
      <c r="AN31" s="59" t="str">
        <f>VLOOKUP(C31,vlookup!$A$2:$F$47,6,FALSE)</f>
        <v>S</v>
      </c>
      <c r="AO31" s="60" t="e">
        <v>#REF!</v>
      </c>
      <c r="AP31" s="61">
        <f>VLOOKUP(C31,vlookup!$A$2:$E$47,5,FALSE)</f>
        <v>4.650462962962963E-3</v>
      </c>
      <c r="AQ31" s="62">
        <f t="shared" ref="AQ31:AQ43" si="5">((98/E31)^0.226)*335.8/((G31+J31+M31+P31)*60+H31+K31+N31+Q31+(I31+L31+O31+R31)/10)</f>
        <v>0.90511818330618743</v>
      </c>
    </row>
    <row r="32" spans="1:44" ht="20.25" customHeight="1" thickTop="1" thickBot="1">
      <c r="A32" s="134" t="str">
        <f>VLOOKUP(C32,vlookup!$A$2:$C$100,2,FALSE)</f>
        <v>M</v>
      </c>
      <c r="B32" s="43">
        <v>45285</v>
      </c>
      <c r="C32" s="100" t="s">
        <v>196</v>
      </c>
      <c r="D32" s="44">
        <f>VLOOKUP(C32,vlookup!$A$2:$F$47,3,FALSE)</f>
        <v>2</v>
      </c>
      <c r="E32" s="45">
        <v>65</v>
      </c>
      <c r="F32" s="45" t="s">
        <v>61</v>
      </c>
      <c r="G32" s="46">
        <v>1</v>
      </c>
      <c r="H32" s="47">
        <v>46</v>
      </c>
      <c r="I32" s="48">
        <v>3</v>
      </c>
      <c r="J32" s="46">
        <v>1</v>
      </c>
      <c r="K32" s="47">
        <v>48</v>
      </c>
      <c r="L32" s="48">
        <v>6</v>
      </c>
      <c r="M32" s="46">
        <v>1</v>
      </c>
      <c r="N32" s="47">
        <v>49</v>
      </c>
      <c r="O32" s="48">
        <v>2</v>
      </c>
      <c r="P32" s="46">
        <v>1</v>
      </c>
      <c r="Q32" s="47">
        <v>47</v>
      </c>
      <c r="R32" s="48">
        <v>9</v>
      </c>
      <c r="S32" s="49" t="str">
        <f t="shared" si="0"/>
        <v>1:46.3</v>
      </c>
      <c r="T32" s="49" t="str">
        <f t="shared" si="1"/>
        <v>1:48.6</v>
      </c>
      <c r="U32" s="49" t="str">
        <f t="shared" si="2"/>
        <v>1:49.2</v>
      </c>
      <c r="V32" s="49" t="str">
        <f t="shared" si="3"/>
        <v>1:47.9</v>
      </c>
      <c r="W32" s="184" t="s">
        <v>318</v>
      </c>
      <c r="X32" s="64">
        <v>5.0011574074074073E-3</v>
      </c>
      <c r="Y32" s="52">
        <v>34</v>
      </c>
      <c r="Z32" s="53"/>
      <c r="AA32" s="54"/>
      <c r="AB32" s="55"/>
      <c r="AC32" s="56"/>
      <c r="AD32" s="54"/>
      <c r="AE32" s="56"/>
      <c r="AF32" s="101"/>
      <c r="AG32" s="57"/>
      <c r="AH32" s="58"/>
      <c r="AI32" s="102"/>
      <c r="AJ32" s="103"/>
      <c r="AK32" s="104"/>
      <c r="AL32" s="104"/>
      <c r="AM32" s="51"/>
      <c r="AN32" s="59" t="str">
        <f>VLOOKUP(C32,vlookup!$A$2:$F$47,6,FALSE)</f>
        <v>S</v>
      </c>
      <c r="AO32" s="60"/>
      <c r="AP32" s="61">
        <f>VLOOKUP(C32,vlookup!$A$2:$E$47,5,FALSE)</f>
        <v>5.0428240740740737E-3</v>
      </c>
      <c r="AQ32" s="62">
        <f t="shared" si="5"/>
        <v>0.85289510030787641</v>
      </c>
    </row>
    <row r="33" spans="1:44" ht="20.25" customHeight="1" thickTop="1" thickBot="1">
      <c r="A33" s="134" t="s">
        <v>11</v>
      </c>
      <c r="B33" s="43">
        <v>45651</v>
      </c>
      <c r="C33" s="100" t="s">
        <v>195</v>
      </c>
      <c r="D33" s="44">
        <f>VLOOKUP(C33,vlookup!$A$2:$F$47,3,FALSE)</f>
        <v>3</v>
      </c>
      <c r="E33" s="45">
        <v>65.2</v>
      </c>
      <c r="F33" s="45" t="s">
        <v>61</v>
      </c>
      <c r="G33" s="46">
        <v>1</v>
      </c>
      <c r="H33" s="47">
        <v>43</v>
      </c>
      <c r="I33" s="48">
        <v>7</v>
      </c>
      <c r="J33" s="46">
        <v>1</v>
      </c>
      <c r="K33" s="47">
        <v>45</v>
      </c>
      <c r="L33" s="48">
        <v>8</v>
      </c>
      <c r="M33" s="46">
        <v>1</v>
      </c>
      <c r="N33" s="47">
        <v>47</v>
      </c>
      <c r="O33" s="48">
        <v>0</v>
      </c>
      <c r="P33" s="46">
        <v>1</v>
      </c>
      <c r="Q33" s="47">
        <v>42</v>
      </c>
      <c r="R33" s="48">
        <v>2</v>
      </c>
      <c r="S33" s="49" t="str">
        <f t="shared" si="0"/>
        <v>1:43.7</v>
      </c>
      <c r="T33" s="49" t="str">
        <f t="shared" si="1"/>
        <v>1:45.8</v>
      </c>
      <c r="U33" s="49" t="str">
        <f t="shared" si="2"/>
        <v>1:47.0</v>
      </c>
      <c r="V33" s="49" t="str">
        <f t="shared" si="3"/>
        <v>1:42.2</v>
      </c>
      <c r="W33" s="184" t="s">
        <v>315</v>
      </c>
      <c r="X33" s="50">
        <v>4.844907407407408E-3</v>
      </c>
      <c r="Y33" s="52">
        <v>32</v>
      </c>
      <c r="Z33" s="53"/>
      <c r="AA33" s="54"/>
      <c r="AB33" s="55"/>
      <c r="AC33" s="56"/>
      <c r="AD33" s="54"/>
      <c r="AE33" s="56"/>
      <c r="AF33" s="101"/>
      <c r="AG33" s="57"/>
      <c r="AH33" s="58"/>
      <c r="AI33" s="102"/>
      <c r="AJ33" s="103"/>
      <c r="AK33" s="104"/>
      <c r="AL33" s="104"/>
      <c r="AM33" s="51"/>
      <c r="AN33" s="59" t="str">
        <f>VLOOKUP(C33,vlookup!$A$2:$F$47,6,FALSE)</f>
        <v>B</v>
      </c>
      <c r="AO33" s="60"/>
      <c r="AP33" s="61">
        <f>VLOOKUP(C33,vlookup!$A$2:$E$47,5,FALSE)</f>
        <v>4.7858796296296295E-3</v>
      </c>
      <c r="AQ33" s="62">
        <f t="shared" si="5"/>
        <v>0.87937652389893117</v>
      </c>
    </row>
    <row r="34" spans="1:44" ht="20.25" customHeight="1" thickTop="1" thickBot="1">
      <c r="A34" s="134" t="str">
        <f>VLOOKUP(C34,vlookup!$A$2:$C$100,2,FALSE)</f>
        <v>M</v>
      </c>
      <c r="B34" s="43">
        <v>45651</v>
      </c>
      <c r="C34" s="100" t="s">
        <v>64</v>
      </c>
      <c r="D34" s="44">
        <f>VLOOKUP(C34,vlookup!$A$2:$F$47,3,FALSE)</f>
        <v>3</v>
      </c>
      <c r="E34" s="45">
        <v>72.400000000000006</v>
      </c>
      <c r="F34" s="45" t="s">
        <v>61</v>
      </c>
      <c r="G34" s="46"/>
      <c r="H34" s="47"/>
      <c r="I34" s="48"/>
      <c r="J34" s="46"/>
      <c r="K34" s="47"/>
      <c r="L34" s="48"/>
      <c r="M34" s="46"/>
      <c r="N34" s="47"/>
      <c r="O34" s="48"/>
      <c r="P34" s="46"/>
      <c r="Q34" s="47"/>
      <c r="R34" s="48"/>
      <c r="S34" s="49" t="str">
        <f t="shared" si="0"/>
        <v>:.</v>
      </c>
      <c r="T34" s="49" t="str">
        <f t="shared" si="1"/>
        <v>:.</v>
      </c>
      <c r="U34" s="49" t="str">
        <f t="shared" si="2"/>
        <v>:.</v>
      </c>
      <c r="V34" s="49" t="str">
        <f t="shared" si="3"/>
        <v>:.</v>
      </c>
      <c r="W34" s="184" t="s">
        <v>425</v>
      </c>
      <c r="X34" s="64">
        <v>4.6018518518518518E-3</v>
      </c>
      <c r="Y34" s="52">
        <v>35</v>
      </c>
      <c r="Z34" s="53"/>
      <c r="AA34" s="54"/>
      <c r="AB34" s="55"/>
      <c r="AC34" s="56"/>
      <c r="AD34" s="54"/>
      <c r="AE34" s="56"/>
      <c r="AF34" s="101"/>
      <c r="AG34" s="57"/>
      <c r="AH34" s="58"/>
      <c r="AI34" s="102"/>
      <c r="AJ34" s="103"/>
      <c r="AK34" s="104"/>
      <c r="AL34" s="104"/>
      <c r="AM34" s="51"/>
      <c r="AN34" s="59" t="str">
        <f>VLOOKUP(C34,vlookup!$A$2:$F$47,6,FALSE)</f>
        <v>S</v>
      </c>
      <c r="AO34" s="60" t="e">
        <v>#REF!</v>
      </c>
      <c r="AP34" s="61">
        <f>VLOOKUP(C34,vlookup!$A$2:$E$47,5,FALSE)</f>
        <v>4.6064814814814814E-3</v>
      </c>
      <c r="AQ34" s="65" t="e">
        <f t="shared" si="5"/>
        <v>#DIV/0!</v>
      </c>
      <c r="AR34" s="142" t="s">
        <v>187</v>
      </c>
    </row>
    <row r="35" spans="1:44" ht="20.25" customHeight="1" thickTop="1" thickBot="1">
      <c r="A35" s="134" t="str">
        <f>VLOOKUP(C35,vlookup!$A$2:$C$100,2,FALSE)</f>
        <v>M</v>
      </c>
      <c r="B35" s="43">
        <v>45651</v>
      </c>
      <c r="C35" s="100" t="s">
        <v>71</v>
      </c>
      <c r="D35" s="44">
        <f>VLOOKUP(C35,vlookup!$A$2:$F$47,3,FALSE)</f>
        <v>3</v>
      </c>
      <c r="E35" s="45">
        <v>71.5</v>
      </c>
      <c r="F35" s="45" t="s">
        <v>61</v>
      </c>
      <c r="G35" s="46">
        <v>1</v>
      </c>
      <c r="H35" s="47">
        <v>43</v>
      </c>
      <c r="I35" s="48">
        <v>5</v>
      </c>
      <c r="J35" s="46">
        <v>1</v>
      </c>
      <c r="K35" s="47">
        <v>46</v>
      </c>
      <c r="L35" s="48">
        <v>4</v>
      </c>
      <c r="M35" s="46">
        <v>1</v>
      </c>
      <c r="N35" s="47">
        <v>46</v>
      </c>
      <c r="O35" s="48">
        <v>4</v>
      </c>
      <c r="P35" s="46">
        <v>1</v>
      </c>
      <c r="Q35" s="47">
        <v>39</v>
      </c>
      <c r="R35" s="48">
        <v>2</v>
      </c>
      <c r="S35" s="49" t="str">
        <f t="shared" si="0"/>
        <v>1:43.5</v>
      </c>
      <c r="T35" s="49" t="str">
        <f t="shared" si="1"/>
        <v>1:46.4</v>
      </c>
      <c r="U35" s="49" t="str">
        <f t="shared" si="2"/>
        <v>1:46.4</v>
      </c>
      <c r="V35" s="49" t="str">
        <f t="shared" si="3"/>
        <v>1:39.2</v>
      </c>
      <c r="W35" s="184" t="s">
        <v>319</v>
      </c>
      <c r="X35" s="50">
        <v>4.8090277777777775E-3</v>
      </c>
      <c r="Y35" s="52">
        <v>34</v>
      </c>
      <c r="Z35" s="53">
        <f>IF(F35="Dynamic",MIN(X35,#REF!),MIN(X35,AB35))</f>
        <v>4.8090277777777775E-3</v>
      </c>
      <c r="AA35" s="54" t="e">
        <f>IF($G31="Dynamic",AB31,MIN(#REF!,AB31))</f>
        <v>#REF!</v>
      </c>
      <c r="AB35" s="55"/>
      <c r="AC35" s="56"/>
      <c r="AD35" s="54" t="e">
        <f>IF($G35="Dynamic",MIN(#REF!,#REF!),#REF!)</f>
        <v>#REF!</v>
      </c>
      <c r="AE35" s="56">
        <v>4.7951388888888896E-3</v>
      </c>
      <c r="AF35" s="101">
        <f>IF(D35="","",(2000/(((G35+J35+M35+P35)*60+(H35+K35+N35+Q35)+(I35+L35+O35+R35)/10)/60))/(D35+22)^(2/9))</f>
        <v>141.23973129806146</v>
      </c>
      <c r="AG35" s="57">
        <v>75</v>
      </c>
      <c r="AH35" s="58">
        <f>IF(D35="","",X35*((D35+22)/(AG35+22))^(2/9))</f>
        <v>3.5579987491285029E-3</v>
      </c>
      <c r="AI35" s="102"/>
      <c r="AJ35" s="103" t="e">
        <f>#REF!/4</f>
        <v>#REF!</v>
      </c>
      <c r="AK35" s="104">
        <f>IF(W35="","",2.8/((W35*24*3600)/500)^3)</f>
        <v>312.95074071649162</v>
      </c>
      <c r="AL35" s="104"/>
      <c r="AM35" s="51" t="e">
        <f>IF(AH35="","",RANK(AH35,#REF!,1))</f>
        <v>#REF!</v>
      </c>
      <c r="AN35" s="59" t="str">
        <f>VLOOKUP(C35,vlookup!$A$2:$F$47,6,FALSE)</f>
        <v>S</v>
      </c>
      <c r="AO35" s="60" t="e">
        <v>#REF!</v>
      </c>
      <c r="AP35" s="61">
        <f>VLOOKUP(C35,vlookup!$A$2:$E$47,5,FALSE)</f>
        <v>4.7789351851851855E-3</v>
      </c>
      <c r="AQ35" s="62">
        <f t="shared" si="5"/>
        <v>0.86786783207986773</v>
      </c>
    </row>
    <row r="36" spans="1:44" ht="19.2" thickTop="1" thickBot="1">
      <c r="A36" s="134" t="str">
        <f>VLOOKUP(C36,vlookup!$A$2:$C$100,2,FALSE)</f>
        <v>M</v>
      </c>
      <c r="B36" s="43">
        <v>45651</v>
      </c>
      <c r="C36" s="100" t="s">
        <v>122</v>
      </c>
      <c r="D36" s="44">
        <f>VLOOKUP(C36,vlookup!$A$2:$F$47,3,FALSE)</f>
        <v>1</v>
      </c>
      <c r="E36" s="45">
        <v>85.6</v>
      </c>
      <c r="F36" s="45" t="s">
        <v>61</v>
      </c>
      <c r="G36" s="156">
        <v>1</v>
      </c>
      <c r="H36" s="47">
        <v>36</v>
      </c>
      <c r="I36" s="48">
        <v>2</v>
      </c>
      <c r="J36" s="46">
        <v>1</v>
      </c>
      <c r="K36" s="47">
        <v>38</v>
      </c>
      <c r="L36" s="48">
        <v>3</v>
      </c>
      <c r="M36" s="46">
        <v>1</v>
      </c>
      <c r="N36" s="47">
        <v>39</v>
      </c>
      <c r="O36" s="48">
        <v>3</v>
      </c>
      <c r="P36" s="46">
        <v>1</v>
      </c>
      <c r="Q36" s="47">
        <v>39</v>
      </c>
      <c r="R36" s="48">
        <v>1</v>
      </c>
      <c r="S36" s="49" t="str">
        <f t="shared" si="0"/>
        <v>1:36.2</v>
      </c>
      <c r="T36" s="49" t="str">
        <f t="shared" si="1"/>
        <v>1:38.3</v>
      </c>
      <c r="U36" s="49" t="str">
        <f t="shared" si="2"/>
        <v>1:39.3</v>
      </c>
      <c r="V36" s="49" t="str">
        <f t="shared" si="3"/>
        <v>1:39.1</v>
      </c>
      <c r="W36" s="184" t="s">
        <v>320</v>
      </c>
      <c r="X36" s="64">
        <v>4.5474537037037037E-3</v>
      </c>
      <c r="Y36" s="52">
        <v>34</v>
      </c>
      <c r="Z36" s="53"/>
      <c r="AA36" s="54"/>
      <c r="AB36" s="55"/>
      <c r="AC36" s="56"/>
      <c r="AD36" s="54"/>
      <c r="AE36" s="56"/>
      <c r="AF36" s="101"/>
      <c r="AG36" s="57"/>
      <c r="AH36" s="58"/>
      <c r="AI36" s="102"/>
      <c r="AJ36" s="103"/>
      <c r="AK36" s="104"/>
      <c r="AL36" s="104"/>
      <c r="AM36" s="51"/>
      <c r="AN36" s="59" t="str">
        <f>VLOOKUP(C36,vlookup!$A$2:$F$47,6,FALSE)</f>
        <v>S</v>
      </c>
      <c r="AO36" s="60"/>
      <c r="AP36" s="61">
        <f>VLOOKUP(C36,vlookup!$A$2:$E$47,5,FALSE)</f>
        <v>4.5578703703703701E-3</v>
      </c>
      <c r="AQ36" s="62">
        <f t="shared" si="5"/>
        <v>0.88120445740386677</v>
      </c>
    </row>
    <row r="37" spans="1:44" ht="19.2" thickTop="1" thickBot="1">
      <c r="A37" s="134" t="str">
        <f>VLOOKUP(C37,vlookup!$A$2:$C$100,2,FALSE)</f>
        <v>M</v>
      </c>
      <c r="B37" s="43">
        <v>45651</v>
      </c>
      <c r="C37" s="100" t="s">
        <v>394</v>
      </c>
      <c r="D37" s="44">
        <f>VLOOKUP(C37,vlookup!$A$2:$F$47,3,FALSE)</f>
        <v>2</v>
      </c>
      <c r="E37" s="45">
        <v>79.8</v>
      </c>
      <c r="F37" s="45" t="s">
        <v>61</v>
      </c>
      <c r="G37" s="46">
        <v>1</v>
      </c>
      <c r="H37" s="47">
        <v>39</v>
      </c>
      <c r="I37" s="48">
        <v>5</v>
      </c>
      <c r="J37" s="46">
        <v>1</v>
      </c>
      <c r="K37" s="47">
        <v>42</v>
      </c>
      <c r="L37" s="48">
        <v>0</v>
      </c>
      <c r="M37" s="46">
        <v>1</v>
      </c>
      <c r="N37" s="47">
        <v>43</v>
      </c>
      <c r="O37" s="48">
        <v>7</v>
      </c>
      <c r="P37" s="46">
        <v>1</v>
      </c>
      <c r="Q37" s="47">
        <v>42</v>
      </c>
      <c r="R37" s="48">
        <v>9</v>
      </c>
      <c r="S37" s="49" t="str">
        <f t="shared" si="0"/>
        <v>1:39.5</v>
      </c>
      <c r="T37" s="49" t="str">
        <f t="shared" si="1"/>
        <v>1:42.0</v>
      </c>
      <c r="U37" s="49" t="str">
        <f t="shared" si="2"/>
        <v>1:43.7</v>
      </c>
      <c r="V37" s="49" t="str">
        <f t="shared" si="3"/>
        <v>1:42.9</v>
      </c>
      <c r="W37" s="184" t="s">
        <v>321</v>
      </c>
      <c r="X37" s="67">
        <v>4.7245370370370366E-3</v>
      </c>
      <c r="Y37" s="52">
        <v>33</v>
      </c>
      <c r="Z37" s="53">
        <f>IF(F37="Dynamic",MIN(X37,#REF!),MIN(X37,AB37))</f>
        <v>4.7245370370370366E-3</v>
      </c>
      <c r="AA37" s="54"/>
      <c r="AB37" s="55"/>
      <c r="AC37" s="56"/>
      <c r="AD37" s="54" t="e">
        <f>IF($G37="Dynamic",MIN(#REF!,#REF!),#REF!)</f>
        <v>#REF!</v>
      </c>
      <c r="AE37" s="56"/>
      <c r="AF37" s="101"/>
      <c r="AG37" s="57"/>
      <c r="AH37" s="58"/>
      <c r="AI37" s="105"/>
      <c r="AJ37" s="103"/>
      <c r="AK37" s="104">
        <f t="shared" ref="AK37:AK42" si="6">IF(W37="","",2.8/((W37*24*3600)/500)^3)</f>
        <v>329.81281709146543</v>
      </c>
      <c r="AL37" s="104"/>
      <c r="AM37" s="51"/>
      <c r="AN37" s="59" t="str">
        <f>VLOOKUP(C37,vlookup!$A$2:$F$47,6,FALSE)</f>
        <v>B</v>
      </c>
      <c r="AO37" s="60" t="e">
        <v>#REF!</v>
      </c>
      <c r="AP37" s="61">
        <f>VLOOKUP(C37,vlookup!$A$2:$E$47,5,FALSE)</f>
        <v>4.6712962962962967E-3</v>
      </c>
      <c r="AQ37" s="62">
        <f t="shared" si="5"/>
        <v>0.86194297948495324</v>
      </c>
    </row>
    <row r="38" spans="1:44" ht="19.2" thickTop="1" thickBot="1">
      <c r="A38" s="134" t="str">
        <f>VLOOKUP(C38,vlookup!$A$2:$C$100,2,FALSE)</f>
        <v>M</v>
      </c>
      <c r="B38" s="43">
        <v>45651</v>
      </c>
      <c r="C38" s="100" t="s">
        <v>77</v>
      </c>
      <c r="D38" s="44">
        <f>VLOOKUP(C38,vlookup!$A$2:$F$47,3,FALSE)</f>
        <v>1</v>
      </c>
      <c r="E38" s="45">
        <v>74.2</v>
      </c>
      <c r="F38" s="45" t="s">
        <v>61</v>
      </c>
      <c r="G38" s="46">
        <v>1</v>
      </c>
      <c r="H38" s="47">
        <v>41</v>
      </c>
      <c r="I38" s="48">
        <v>7</v>
      </c>
      <c r="J38" s="46">
        <v>1</v>
      </c>
      <c r="K38" s="47">
        <v>43</v>
      </c>
      <c r="L38" s="48">
        <v>9</v>
      </c>
      <c r="M38" s="46">
        <v>1</v>
      </c>
      <c r="N38" s="47">
        <v>44</v>
      </c>
      <c r="O38" s="48">
        <v>1</v>
      </c>
      <c r="P38" s="46">
        <v>1</v>
      </c>
      <c r="Q38" s="47">
        <v>41</v>
      </c>
      <c r="R38" s="48">
        <v>2</v>
      </c>
      <c r="S38" s="49" t="str">
        <f t="shared" si="0"/>
        <v>1:41.7</v>
      </c>
      <c r="T38" s="49" t="str">
        <f t="shared" si="1"/>
        <v>1:43.9</v>
      </c>
      <c r="U38" s="49" t="str">
        <f t="shared" si="2"/>
        <v>1:44.1</v>
      </c>
      <c r="V38" s="49" t="str">
        <f t="shared" si="3"/>
        <v>1:41.2</v>
      </c>
      <c r="W38" s="184" t="s">
        <v>322</v>
      </c>
      <c r="X38" s="50">
        <v>4.7569444444444447E-3</v>
      </c>
      <c r="Y38" s="52">
        <v>33</v>
      </c>
      <c r="Z38" s="53">
        <f>IF(F38="Dynamic",MIN(X38,#REF!),MIN(X38,AB38))</f>
        <v>4.7569444444444447E-3</v>
      </c>
      <c r="AA38" s="54" t="e">
        <f>IF(#REF!="Dynamic",#REF!,MIN(#REF!,#REF!))</f>
        <v>#REF!</v>
      </c>
      <c r="AB38" s="55"/>
      <c r="AC38" s="56"/>
      <c r="AD38" s="54" t="e">
        <f>IF($G38="Dynamic",MIN(#REF!,#REF!),#REF!)</f>
        <v>#REF!</v>
      </c>
      <c r="AE38" s="56">
        <v>4.7951388888888896E-3</v>
      </c>
      <c r="AF38" s="101">
        <f>IF(D38="","",(2000/(((G38+J38+M38+P38)*60+(H38+K38+N38+Q38)+(I38+L38+O38+R38)/10)/60))/(D38+22)^(2/9))</f>
        <v>145.4919346979749</v>
      </c>
      <c r="AG38" s="57">
        <v>75</v>
      </c>
      <c r="AH38" s="58">
        <f>IF(D38="","",X38*((D38+22)/(AG38+22))^(2/9))</f>
        <v>3.4548519019314931E-3</v>
      </c>
      <c r="AI38" s="102"/>
      <c r="AJ38" s="103" t="e">
        <f>#REF!/4</f>
        <v>#REF!</v>
      </c>
      <c r="AK38" s="104">
        <f t="shared" si="6"/>
        <v>323.11469777001003</v>
      </c>
      <c r="AL38" s="104"/>
      <c r="AM38" s="51" t="e">
        <f>IF(AH38="","",RANK(AH38,#REF!,1))</f>
        <v>#REF!</v>
      </c>
      <c r="AN38" s="59" t="str">
        <f>VLOOKUP(C38,vlookup!$A$2:$F$47,6,FALSE)</f>
        <v>B</v>
      </c>
      <c r="AO38" s="60" t="e">
        <v>#REF!</v>
      </c>
      <c r="AP38" s="61">
        <f>VLOOKUP(C38,vlookup!$A$2:$E$47,5,FALSE)</f>
        <v>4.7222222222222223E-3</v>
      </c>
      <c r="AQ38" s="62">
        <f t="shared" si="5"/>
        <v>0.87026268249371941</v>
      </c>
    </row>
    <row r="39" spans="1:44" ht="19.2" thickTop="1" thickBot="1">
      <c r="A39" s="134" t="str">
        <f>VLOOKUP(C39,vlookup!$A$2:$C$100,2,FALSE)</f>
        <v>M</v>
      </c>
      <c r="B39" s="43">
        <v>45651</v>
      </c>
      <c r="C39" s="100" t="s">
        <v>66</v>
      </c>
      <c r="D39" s="44">
        <f>VLOOKUP(C39,vlookup!$A$2:$F$47,3,FALSE)</f>
        <v>2</v>
      </c>
      <c r="E39" s="45">
        <v>82.5</v>
      </c>
      <c r="F39" s="45" t="s">
        <v>61</v>
      </c>
      <c r="G39" s="46">
        <v>1</v>
      </c>
      <c r="H39" s="47">
        <v>40</v>
      </c>
      <c r="I39" s="48">
        <v>1</v>
      </c>
      <c r="J39" s="46">
        <v>1</v>
      </c>
      <c r="K39" s="47">
        <v>42</v>
      </c>
      <c r="L39" s="48">
        <v>2</v>
      </c>
      <c r="M39" s="46">
        <v>1</v>
      </c>
      <c r="N39" s="47">
        <v>42</v>
      </c>
      <c r="O39" s="48">
        <v>6</v>
      </c>
      <c r="P39" s="46">
        <v>1</v>
      </c>
      <c r="Q39" s="47">
        <v>40</v>
      </c>
      <c r="R39" s="48">
        <v>1</v>
      </c>
      <c r="S39" s="49" t="str">
        <f t="shared" ref="S39:S66" si="7">_xlfn.CONCAT(G39,":",H39,".",I39)</f>
        <v>1:40.1</v>
      </c>
      <c r="T39" s="49" t="str">
        <f t="shared" ref="T39:T62" si="8">_xlfn.CONCAT(J39,":",K39,".",L39)</f>
        <v>1:42.2</v>
      </c>
      <c r="U39" s="49" t="str">
        <f t="shared" ref="U39:U62" si="9">_xlfn.CONCAT(M39,":",N39,".",O39)</f>
        <v>1:42.6</v>
      </c>
      <c r="V39" s="49" t="str">
        <f t="shared" ref="V39:V62" si="10">_xlfn.CONCAT(P39,":",Q39,".",R39)</f>
        <v>1:40.1</v>
      </c>
      <c r="W39" s="184" t="s">
        <v>323</v>
      </c>
      <c r="X39" s="67">
        <v>4.6863425925925926E-3</v>
      </c>
      <c r="Y39" s="52">
        <v>33</v>
      </c>
      <c r="Z39" s="53"/>
      <c r="AA39" s="54"/>
      <c r="AB39" s="55"/>
      <c r="AC39" s="56"/>
      <c r="AD39" s="54" t="e">
        <f>IF($G39="Dynamic",MIN(#REF!,#REF!),#REF!)</f>
        <v>#REF!</v>
      </c>
      <c r="AE39" s="56"/>
      <c r="AF39" s="101">
        <f>IF(D39="","",(2000/(((G39+J39+M39+P39)*60+(H39+K39+N39+Q39)+(I39+L39+O39+R39)/10)/60))/(D39+22)^(2/9))</f>
        <v>146.22196422603594</v>
      </c>
      <c r="AG39" s="57"/>
      <c r="AH39" s="58"/>
      <c r="AI39" s="102"/>
      <c r="AJ39" s="103"/>
      <c r="AK39" s="104">
        <f t="shared" si="6"/>
        <v>337.69645906390252</v>
      </c>
      <c r="AL39" s="104"/>
      <c r="AM39" s="51"/>
      <c r="AN39" s="59" t="str">
        <f>VLOOKUP(C39,vlookup!$A$2:$F$47,6,FALSE)</f>
        <v>B</v>
      </c>
      <c r="AO39" s="60" t="e">
        <v>#REF!</v>
      </c>
      <c r="AP39" s="61">
        <f>VLOOKUP(C39,vlookup!$A$2:$E$47,5,FALSE)</f>
        <v>4.6284722222222222E-3</v>
      </c>
      <c r="AQ39" s="62">
        <f t="shared" si="5"/>
        <v>0.86203355119273439</v>
      </c>
    </row>
    <row r="40" spans="1:44" ht="19.2" thickTop="1" thickBot="1">
      <c r="A40" s="134" t="str">
        <f>VLOOKUP(C40,vlookup!$A$2:$C$100,2,FALSE)</f>
        <v>M</v>
      </c>
      <c r="B40" s="43">
        <v>45651</v>
      </c>
      <c r="C40" s="106" t="s">
        <v>68</v>
      </c>
      <c r="D40" s="44">
        <f>VLOOKUP(C40,vlookup!$A$2:$F$47,3,FALSE)</f>
        <v>3</v>
      </c>
      <c r="E40" s="45">
        <v>75.2</v>
      </c>
      <c r="F40" s="45" t="s">
        <v>61</v>
      </c>
      <c r="G40" s="46">
        <v>1</v>
      </c>
      <c r="H40" s="47">
        <v>40</v>
      </c>
      <c r="I40" s="48">
        <v>5</v>
      </c>
      <c r="J40" s="46">
        <v>1</v>
      </c>
      <c r="K40" s="47">
        <v>44</v>
      </c>
      <c r="L40" s="48">
        <v>7</v>
      </c>
      <c r="M40" s="46">
        <v>1</v>
      </c>
      <c r="N40" s="47">
        <v>45</v>
      </c>
      <c r="O40" s="48">
        <v>1</v>
      </c>
      <c r="P40" s="46">
        <v>1</v>
      </c>
      <c r="Q40" s="47">
        <v>39</v>
      </c>
      <c r="R40" s="48">
        <v>9</v>
      </c>
      <c r="S40" s="49" t="str">
        <f t="shared" si="7"/>
        <v>1:40.5</v>
      </c>
      <c r="T40" s="49" t="str">
        <f t="shared" si="8"/>
        <v>1:44.7</v>
      </c>
      <c r="U40" s="49" t="str">
        <f t="shared" si="9"/>
        <v>1:45.1</v>
      </c>
      <c r="V40" s="49" t="str">
        <f t="shared" si="10"/>
        <v>1:39.9</v>
      </c>
      <c r="W40" s="184" t="s">
        <v>324</v>
      </c>
      <c r="X40" s="67">
        <v>4.7476851851851846E-3</v>
      </c>
      <c r="Y40" s="52">
        <v>35</v>
      </c>
      <c r="Z40" s="53">
        <f>IF(F40="Dynamic",MIN(X40,#REF!),MIN(X40,AB40))</f>
        <v>4.7476851851851846E-3</v>
      </c>
      <c r="AA40" s="54" t="e">
        <f>IF($G36="Dynamic",AB36,MIN(#REF!,AB36))</f>
        <v>#REF!</v>
      </c>
      <c r="AB40" s="55"/>
      <c r="AC40" s="56"/>
      <c r="AD40" s="54" t="e">
        <f>IF($G40="Dynamic",MIN(#REF!,#REF!),#REF!)</f>
        <v>#REF!</v>
      </c>
      <c r="AE40" s="56">
        <v>4.7951388888888896E-3</v>
      </c>
      <c r="AF40" s="101">
        <f>IF(D40="","",(2000/(((G40+J40+M40+P40)*60+(H40+K40+N40+Q40)+(I40+L40+O40+R40)/10)/60))/(D40+22)^(2/9))</f>
        <v>143.06462299937721</v>
      </c>
      <c r="AG40" s="57">
        <v>75</v>
      </c>
      <c r="AH40" s="58">
        <f>IF(D40="","",X40*((D40+22)/(AG40+22))^(2/9))</f>
        <v>3.5126139275391379E-3</v>
      </c>
      <c r="AI40" s="102"/>
      <c r="AJ40" s="103" t="e">
        <f>#REF!/4</f>
        <v>#REF!</v>
      </c>
      <c r="AK40" s="104">
        <f t="shared" si="6"/>
        <v>325.00979382191213</v>
      </c>
      <c r="AL40" s="104"/>
      <c r="AM40" s="51" t="e">
        <f>IF(AH40="","",RANK(AH40,#REF!,1))</f>
        <v>#REF!</v>
      </c>
      <c r="AN40" s="59" t="str">
        <f>VLOOKUP(C40,vlookup!$A$2:$F$47,6,FALSE)</f>
        <v>S</v>
      </c>
      <c r="AO40" s="60" t="e">
        <v>#REF!</v>
      </c>
      <c r="AP40" s="61">
        <f>VLOOKUP(C40,vlookup!$A$2:$E$47,5,FALSE)</f>
        <v>4.6226851851851854E-3</v>
      </c>
      <c r="AQ40" s="65">
        <f t="shared" si="5"/>
        <v>0.86911430248566734</v>
      </c>
    </row>
    <row r="41" spans="1:44" ht="19.2" thickTop="1" thickBot="1">
      <c r="A41" s="134" t="str">
        <f>VLOOKUP(C41,vlookup!$A$2:$C$100,2,FALSE)</f>
        <v>M</v>
      </c>
      <c r="B41" s="43">
        <v>45651</v>
      </c>
      <c r="C41" s="100" t="s">
        <v>65</v>
      </c>
      <c r="D41" s="44">
        <f>VLOOKUP(C41,vlookup!$A$2:$F$47,3,FALSE)</f>
        <v>3</v>
      </c>
      <c r="E41" s="45">
        <v>75</v>
      </c>
      <c r="F41" s="45" t="s">
        <v>61</v>
      </c>
      <c r="G41" s="46">
        <v>1</v>
      </c>
      <c r="H41" s="47">
        <v>42</v>
      </c>
      <c r="I41" s="48">
        <v>0</v>
      </c>
      <c r="J41" s="46">
        <v>1</v>
      </c>
      <c r="K41" s="47">
        <v>45</v>
      </c>
      <c r="L41" s="48">
        <v>1</v>
      </c>
      <c r="M41" s="46">
        <v>1</v>
      </c>
      <c r="N41" s="47">
        <v>45</v>
      </c>
      <c r="O41" s="48">
        <v>4</v>
      </c>
      <c r="P41" s="46">
        <v>1</v>
      </c>
      <c r="Q41" s="47">
        <v>45</v>
      </c>
      <c r="R41" s="48">
        <v>3</v>
      </c>
      <c r="S41" s="49" t="str">
        <f t="shared" si="7"/>
        <v>1:42.0</v>
      </c>
      <c r="T41" s="49" t="str">
        <f t="shared" si="8"/>
        <v>1:45.1</v>
      </c>
      <c r="U41" s="49" t="str">
        <f t="shared" si="9"/>
        <v>1:45.4</v>
      </c>
      <c r="V41" s="49" t="str">
        <f t="shared" si="10"/>
        <v>1:45.3</v>
      </c>
      <c r="W41" s="184" t="s">
        <v>312</v>
      </c>
      <c r="X41" s="50">
        <v>4.8368055555555551E-3</v>
      </c>
      <c r="Y41" s="52">
        <v>33</v>
      </c>
      <c r="Z41" s="53">
        <f>IF(F41="Dynamic",MIN(X41,#REF!),MIN(X41,AB41))</f>
        <v>4.8368055555555551E-3</v>
      </c>
      <c r="AA41" s="54" t="e">
        <f>IF(#REF!="Dynamic",#REF!,MIN(#REF!,#REF!))</f>
        <v>#REF!</v>
      </c>
      <c r="AB41" s="55"/>
      <c r="AC41" s="56"/>
      <c r="AD41" s="54" t="e">
        <f>IF($G41="Dynamic",MIN(#REF!,#REF!),#REF!)</f>
        <v>#REF!</v>
      </c>
      <c r="AE41" s="56">
        <v>4.7951388888888896E-3</v>
      </c>
      <c r="AF41" s="101">
        <f>IF(D41="","",(2000/(((G41+J41+M41+P41)*60+(H41+K41+N41+Q41)+(I41+L41+O41+R41)/10)/60))/(D41+22)^(2/9))</f>
        <v>140.46220285865132</v>
      </c>
      <c r="AG41" s="57">
        <v>75</v>
      </c>
      <c r="AH41" s="58">
        <f>IF(D41="","",X41*((D41+22)/(AG41+22))^(2/9))</f>
        <v>3.5785503664519888E-3</v>
      </c>
      <c r="AI41" s="102"/>
      <c r="AJ41" s="103" t="e">
        <f>#REF!/4</f>
        <v>#REF!</v>
      </c>
      <c r="AK41" s="104">
        <f t="shared" si="6"/>
        <v>307.58598866868675</v>
      </c>
      <c r="AL41" s="104"/>
      <c r="AM41" s="51" t="e">
        <f>IF(AH41="","",RANK(AH41,#REF!,1))</f>
        <v>#REF!</v>
      </c>
      <c r="AN41" s="59" t="str">
        <f>VLOOKUP(C41,vlookup!$A$2:$F$47,6,FALSE)</f>
        <v>B</v>
      </c>
      <c r="AO41" s="60" t="e">
        <v>#REF!</v>
      </c>
      <c r="AP41" s="61">
        <f>VLOOKUP(C41,vlookup!$A$2:$E$47,5,FALSE)</f>
        <v>4.6157407407407406E-3</v>
      </c>
      <c r="AQ41" s="62">
        <f t="shared" si="5"/>
        <v>0.85381838823212308</v>
      </c>
    </row>
    <row r="42" spans="1:44" ht="19.2" thickTop="1" thickBot="1">
      <c r="A42" s="134" t="str">
        <f>VLOOKUP(C42,vlookup!$A$2:$C$100,2,FALSE)</f>
        <v>M</v>
      </c>
      <c r="B42" s="43">
        <v>45651</v>
      </c>
      <c r="C42" s="100" t="s">
        <v>67</v>
      </c>
      <c r="D42" s="44">
        <f>VLOOKUP(C42,vlookup!$A$2:$F$47,3,FALSE)</f>
        <v>2</v>
      </c>
      <c r="E42" s="45">
        <v>81.2</v>
      </c>
      <c r="F42" s="45" t="s">
        <v>61</v>
      </c>
      <c r="G42" s="46">
        <v>1</v>
      </c>
      <c r="H42" s="47">
        <v>39</v>
      </c>
      <c r="I42" s="48">
        <v>9</v>
      </c>
      <c r="J42" s="46">
        <v>1</v>
      </c>
      <c r="K42" s="47">
        <v>41</v>
      </c>
      <c r="L42" s="48">
        <v>5</v>
      </c>
      <c r="M42" s="46">
        <v>1</v>
      </c>
      <c r="N42" s="47">
        <v>42</v>
      </c>
      <c r="O42" s="48">
        <v>4</v>
      </c>
      <c r="P42" s="46">
        <v>1</v>
      </c>
      <c r="Q42" s="47">
        <v>34</v>
      </c>
      <c r="R42" s="48">
        <v>9</v>
      </c>
      <c r="S42" s="49" t="str">
        <f t="shared" si="7"/>
        <v>1:39.9</v>
      </c>
      <c r="T42" s="49" t="str">
        <f t="shared" si="8"/>
        <v>1:41.5</v>
      </c>
      <c r="U42" s="49" t="str">
        <f t="shared" si="9"/>
        <v>1:42.4</v>
      </c>
      <c r="V42" s="49" t="str">
        <f t="shared" si="10"/>
        <v>1:34.9</v>
      </c>
      <c r="W42" s="184" t="s">
        <v>325</v>
      </c>
      <c r="X42" s="64">
        <v>4.6145833333333334E-3</v>
      </c>
      <c r="Y42" s="52">
        <v>36</v>
      </c>
      <c r="Z42" s="53"/>
      <c r="AA42" s="54"/>
      <c r="AB42" s="55"/>
      <c r="AC42" s="56"/>
      <c r="AD42" s="54"/>
      <c r="AE42" s="56"/>
      <c r="AF42" s="101"/>
      <c r="AG42" s="57"/>
      <c r="AH42" s="58"/>
      <c r="AI42" s="102"/>
      <c r="AJ42" s="103"/>
      <c r="AK42" s="104">
        <f t="shared" si="6"/>
        <v>354.23382535156679</v>
      </c>
      <c r="AL42" s="104"/>
      <c r="AM42" s="51"/>
      <c r="AN42" s="59" t="str">
        <f>VLOOKUP(C42,vlookup!$A$2:$F$47,6,FALSE)</f>
        <v>S</v>
      </c>
      <c r="AO42" s="60" t="e">
        <v>#REF!</v>
      </c>
      <c r="AP42" s="61">
        <f>VLOOKUP(C42,vlookup!$A$2:$E$47,5,FALSE)</f>
        <v>4.680555555555555E-3</v>
      </c>
      <c r="AQ42" s="62">
        <f t="shared" si="5"/>
        <v>0.87880372000999663</v>
      </c>
    </row>
    <row r="43" spans="1:44" ht="19.2" thickTop="1" thickBot="1">
      <c r="A43" s="134" t="str">
        <f>VLOOKUP(C43,vlookup!$A$2:$C$100,2,FALSE)</f>
        <v>M</v>
      </c>
      <c r="B43" s="43">
        <v>45651</v>
      </c>
      <c r="C43" s="100" t="s">
        <v>193</v>
      </c>
      <c r="D43" s="44">
        <f>VLOOKUP(C43,vlookup!$A$2:$F$47,3,FALSE)</f>
        <v>1</v>
      </c>
      <c r="E43" s="45">
        <v>77.3</v>
      </c>
      <c r="F43" s="45" t="s">
        <v>61</v>
      </c>
      <c r="G43" s="46">
        <v>1</v>
      </c>
      <c r="H43" s="47">
        <v>43</v>
      </c>
      <c r="I43" s="48">
        <v>2</v>
      </c>
      <c r="J43" s="46">
        <v>1</v>
      </c>
      <c r="K43" s="47">
        <v>46</v>
      </c>
      <c r="L43" s="48">
        <v>8</v>
      </c>
      <c r="M43" s="46">
        <v>1</v>
      </c>
      <c r="N43" s="47">
        <v>52</v>
      </c>
      <c r="O43" s="48">
        <v>7</v>
      </c>
      <c r="P43" s="46">
        <v>1</v>
      </c>
      <c r="Q43" s="47">
        <v>45</v>
      </c>
      <c r="R43" s="48">
        <v>3</v>
      </c>
      <c r="S43" s="49" t="str">
        <f t="shared" si="7"/>
        <v>1:43.2</v>
      </c>
      <c r="T43" s="49" t="str">
        <f t="shared" si="8"/>
        <v>1:46.8</v>
      </c>
      <c r="U43" s="49" t="str">
        <f t="shared" si="9"/>
        <v>1:52.7</v>
      </c>
      <c r="V43" s="49" t="str">
        <f t="shared" si="10"/>
        <v>1:45.3</v>
      </c>
      <c r="W43" s="184" t="s">
        <v>299</v>
      </c>
      <c r="X43" s="50">
        <v>4.9548611111111113E-3</v>
      </c>
      <c r="Y43" s="52">
        <v>30</v>
      </c>
      <c r="Z43" s="53"/>
      <c r="AA43" s="54"/>
      <c r="AB43" s="55"/>
      <c r="AC43" s="56"/>
      <c r="AD43" s="54"/>
      <c r="AE43" s="56"/>
      <c r="AF43" s="101"/>
      <c r="AG43" s="57"/>
      <c r="AH43" s="58"/>
      <c r="AI43" s="102"/>
      <c r="AJ43" s="103"/>
      <c r="AK43" s="104"/>
      <c r="AL43" s="104"/>
      <c r="AM43" s="51"/>
      <c r="AN43" s="59" t="str">
        <f>VLOOKUP(C43,vlookup!$A$2:$F$47,6,FALSE)</f>
        <v>S</v>
      </c>
      <c r="AO43" s="60"/>
      <c r="AP43" s="61">
        <f>VLOOKUP(C43,vlookup!$A$2:$E$47,5,FALSE)</f>
        <v>4.8148148148148152E-3</v>
      </c>
      <c r="AQ43" s="62">
        <f t="shared" si="5"/>
        <v>0.82780005376113741</v>
      </c>
    </row>
    <row r="44" spans="1:44" ht="19.2" thickTop="1" thickBot="1">
      <c r="A44" s="150" t="str">
        <f>VLOOKUP(C44,vlookup!$A$2:$C$100,2,FALSE)</f>
        <v>W</v>
      </c>
      <c r="B44" s="43">
        <v>45651</v>
      </c>
      <c r="C44" s="100" t="s">
        <v>175</v>
      </c>
      <c r="D44" s="44">
        <f>VLOOKUP(C44,vlookup!$A$2:$F$47,3,FALSE)</f>
        <v>1</v>
      </c>
      <c r="E44" s="152">
        <v>43.8</v>
      </c>
      <c r="F44" s="45" t="s">
        <v>61</v>
      </c>
      <c r="G44" s="46">
        <v>2</v>
      </c>
      <c r="H44" s="71" t="s">
        <v>191</v>
      </c>
      <c r="I44" s="48">
        <v>4</v>
      </c>
      <c r="J44" s="46">
        <v>2</v>
      </c>
      <c r="K44" s="71">
        <v>10</v>
      </c>
      <c r="L44" s="48">
        <v>2</v>
      </c>
      <c r="M44" s="46">
        <v>2</v>
      </c>
      <c r="N44" s="71" t="s">
        <v>191</v>
      </c>
      <c r="O44" s="48">
        <v>0</v>
      </c>
      <c r="P44" s="46">
        <v>2</v>
      </c>
      <c r="Q44" s="71" t="s">
        <v>192</v>
      </c>
      <c r="R44" s="48">
        <v>7</v>
      </c>
      <c r="S44" s="49" t="str">
        <f t="shared" si="7"/>
        <v>2:09.4</v>
      </c>
      <c r="T44" s="49" t="str">
        <f t="shared" si="8"/>
        <v>2:10.2</v>
      </c>
      <c r="U44" s="49" t="str">
        <f t="shared" si="9"/>
        <v>2:09.0</v>
      </c>
      <c r="V44" s="49" t="str">
        <f t="shared" si="10"/>
        <v>2:07.7</v>
      </c>
      <c r="W44" s="184" t="s">
        <v>326</v>
      </c>
      <c r="X44" s="64">
        <v>5.9768518518518512E-3</v>
      </c>
      <c r="Y44" s="52">
        <v>32</v>
      </c>
      <c r="Z44" s="53"/>
      <c r="AA44" s="54"/>
      <c r="AB44" s="55"/>
      <c r="AC44" s="56"/>
      <c r="AD44" s="54"/>
      <c r="AE44" s="56"/>
      <c r="AF44" s="101"/>
      <c r="AG44" s="57"/>
      <c r="AH44" s="58"/>
      <c r="AI44" s="105"/>
      <c r="AJ44" s="103"/>
      <c r="AK44" s="104"/>
      <c r="AL44" s="104"/>
      <c r="AM44" s="51"/>
      <c r="AN44" s="59" t="str">
        <f>VLOOKUP(C44,vlookup!$A$2:$F$47,6,FALSE)</f>
        <v>S</v>
      </c>
      <c r="AO44" s="60"/>
      <c r="AP44" s="61">
        <f>VLOOKUP(C44,vlookup!$A$2:$E$47,5,FALSE)</f>
        <v>6.0960648148148154E-3</v>
      </c>
      <c r="AQ44" s="65">
        <f>((81/E44)^0.2455)*384.4/((G44+J44+M44+P44)*60+H44+K44+N44+Q44+(I44+L44+O44+R44)/10)</f>
        <v>0.86582960609518478</v>
      </c>
    </row>
    <row r="45" spans="1:44" ht="18.600000000000001" thickTop="1">
      <c r="A45" s="134" t="str">
        <f>VLOOKUP(C45,vlookup!$A$2:$C$100,2,FALSE)</f>
        <v>M</v>
      </c>
      <c r="B45" s="43">
        <v>45651</v>
      </c>
      <c r="C45" s="100" t="s">
        <v>119</v>
      </c>
      <c r="D45" s="44">
        <f>VLOOKUP(C45,vlookup!$A$2:$F$47,3,FALSE)</f>
        <v>2</v>
      </c>
      <c r="E45" s="45">
        <v>67</v>
      </c>
      <c r="F45" s="45" t="s">
        <v>61</v>
      </c>
      <c r="G45" s="46">
        <v>1</v>
      </c>
      <c r="H45" s="47">
        <v>48</v>
      </c>
      <c r="I45" s="48">
        <v>4</v>
      </c>
      <c r="J45" s="46">
        <v>1</v>
      </c>
      <c r="K45" s="47">
        <v>50</v>
      </c>
      <c r="L45" s="48">
        <v>7</v>
      </c>
      <c r="M45" s="46">
        <v>1</v>
      </c>
      <c r="N45" s="47">
        <v>49</v>
      </c>
      <c r="O45" s="48">
        <v>3</v>
      </c>
      <c r="P45" s="46">
        <v>1</v>
      </c>
      <c r="Q45" s="47">
        <v>44</v>
      </c>
      <c r="R45" s="48">
        <v>8</v>
      </c>
      <c r="S45" s="49" t="str">
        <f t="shared" si="7"/>
        <v>1:48.4</v>
      </c>
      <c r="T45" s="49" t="str">
        <f t="shared" si="8"/>
        <v>1:50.7</v>
      </c>
      <c r="U45" s="49" t="str">
        <f t="shared" si="9"/>
        <v>1:49.3</v>
      </c>
      <c r="V45" s="49" t="str">
        <f t="shared" si="10"/>
        <v>1:44.8</v>
      </c>
      <c r="W45" s="184" t="s">
        <v>327</v>
      </c>
      <c r="X45" s="64">
        <v>5.0150462962962961E-3</v>
      </c>
      <c r="Y45" s="52">
        <v>31</v>
      </c>
      <c r="Z45" s="53"/>
      <c r="AA45" s="54"/>
      <c r="AB45" s="55"/>
      <c r="AC45" s="56"/>
      <c r="AD45" s="54"/>
      <c r="AE45" s="56"/>
      <c r="AF45" s="101"/>
      <c r="AG45" s="57"/>
      <c r="AH45" s="58"/>
      <c r="AI45" s="102"/>
      <c r="AJ45" s="103"/>
      <c r="AK45" s="104"/>
      <c r="AL45" s="104"/>
      <c r="AM45" s="51"/>
      <c r="AN45" s="59" t="str">
        <f>VLOOKUP(C45,vlookup!$A$2:$F$47,6,FALSE)</f>
        <v>S</v>
      </c>
      <c r="AO45" s="60"/>
      <c r="AP45" s="61">
        <f>VLOOKUP(C45,vlookup!$A$2:$E$47,5,FALSE)</f>
        <v>5.1111111111111114E-3</v>
      </c>
      <c r="AQ45" s="62">
        <f>((98/E45)^0.226)*335.8/((G45+J45+M45+P45)*60+H45+K45+N45+Q45+(I45+L45+O45+R45)/10)</f>
        <v>0.84472710851568888</v>
      </c>
    </row>
    <row r="46" spans="1:44">
      <c r="A46" s="42"/>
      <c r="B46" s="43"/>
      <c r="C46" s="100"/>
      <c r="D46" s="44"/>
      <c r="E46" s="45"/>
      <c r="F46" s="45"/>
      <c r="G46" s="46"/>
      <c r="H46" s="47"/>
      <c r="I46" s="48"/>
      <c r="J46" s="46"/>
      <c r="K46" s="47"/>
      <c r="L46" s="48"/>
      <c r="M46" s="46"/>
      <c r="N46" s="47"/>
      <c r="O46" s="48"/>
      <c r="P46" s="46"/>
      <c r="Q46" s="47"/>
      <c r="R46" s="48"/>
      <c r="S46" s="49" t="str">
        <f t="shared" si="7"/>
        <v>:.</v>
      </c>
      <c r="T46" s="49" t="str">
        <f t="shared" si="8"/>
        <v>:.</v>
      </c>
      <c r="U46" s="49" t="str">
        <f t="shared" si="9"/>
        <v>:.</v>
      </c>
      <c r="V46" s="49" t="str">
        <f t="shared" si="10"/>
        <v>:.</v>
      </c>
      <c r="W46" s="184"/>
      <c r="X46" s="50"/>
      <c r="Y46" s="52"/>
      <c r="Z46" s="53"/>
      <c r="AA46" s="54"/>
      <c r="AB46" s="55"/>
      <c r="AC46" s="56"/>
      <c r="AD46" s="54"/>
      <c r="AE46" s="56"/>
      <c r="AF46" s="101"/>
      <c r="AG46" s="57"/>
      <c r="AH46" s="58"/>
      <c r="AI46" s="102"/>
      <c r="AJ46" s="103"/>
      <c r="AK46" s="104"/>
      <c r="AL46" s="104"/>
      <c r="AM46" s="51"/>
      <c r="AN46" s="59"/>
      <c r="AO46" s="60"/>
      <c r="AP46" s="60"/>
      <c r="AQ46" s="65"/>
    </row>
    <row r="47" spans="1:44">
      <c r="A47" s="42"/>
      <c r="B47" s="43"/>
      <c r="C47" s="100" t="s">
        <v>392</v>
      </c>
      <c r="D47" s="44"/>
      <c r="E47" s="45"/>
      <c r="F47" s="45"/>
      <c r="G47" s="46"/>
      <c r="H47" s="47"/>
      <c r="I47" s="48"/>
      <c r="J47" s="46"/>
      <c r="K47" s="47"/>
      <c r="L47" s="48"/>
      <c r="M47" s="46"/>
      <c r="N47" s="47"/>
      <c r="O47" s="48"/>
      <c r="P47" s="46"/>
      <c r="Q47" s="47"/>
      <c r="R47" s="48"/>
      <c r="S47" s="49" t="str">
        <f t="shared" si="7"/>
        <v>:.</v>
      </c>
      <c r="T47" s="49" t="str">
        <f t="shared" si="8"/>
        <v>:.</v>
      </c>
      <c r="U47" s="49" t="str">
        <f t="shared" si="9"/>
        <v>:.</v>
      </c>
      <c r="V47" s="49" t="str">
        <f t="shared" si="10"/>
        <v>:.</v>
      </c>
      <c r="W47" s="184" t="s">
        <v>409</v>
      </c>
      <c r="X47" s="50"/>
      <c r="Y47" s="52"/>
      <c r="Z47" s="53"/>
      <c r="AA47" s="54"/>
      <c r="AB47" s="55"/>
      <c r="AC47" s="56"/>
      <c r="AD47" s="54"/>
      <c r="AE47" s="56"/>
      <c r="AF47" s="101"/>
      <c r="AG47" s="57"/>
      <c r="AH47" s="58"/>
      <c r="AI47" s="102"/>
      <c r="AJ47" s="103"/>
      <c r="AK47" s="104"/>
      <c r="AL47" s="104"/>
      <c r="AM47" s="51"/>
      <c r="AN47" s="59"/>
      <c r="AO47" s="60"/>
      <c r="AP47" s="60"/>
      <c r="AQ47" s="65"/>
    </row>
    <row r="48" spans="1:44">
      <c r="A48" s="42"/>
      <c r="B48" s="43"/>
      <c r="C48" s="100" t="s">
        <v>397</v>
      </c>
      <c r="D48" s="44"/>
      <c r="E48" s="45"/>
      <c r="F48" s="45"/>
      <c r="G48" s="46"/>
      <c r="H48" s="47"/>
      <c r="I48" s="48"/>
      <c r="J48" s="46"/>
      <c r="K48" s="47"/>
      <c r="L48" s="48"/>
      <c r="M48" s="46"/>
      <c r="N48" s="47"/>
      <c r="O48" s="48"/>
      <c r="P48" s="46"/>
      <c r="Q48" s="47"/>
      <c r="R48" s="48"/>
      <c r="S48" s="49" t="str">
        <f t="shared" si="7"/>
        <v>:.</v>
      </c>
      <c r="T48" s="49" t="str">
        <f t="shared" si="8"/>
        <v>:.</v>
      </c>
      <c r="U48" s="49" t="str">
        <f t="shared" si="9"/>
        <v>:.</v>
      </c>
      <c r="V48" s="49" t="str">
        <f t="shared" si="10"/>
        <v>:.</v>
      </c>
      <c r="W48" s="184" t="s">
        <v>410</v>
      </c>
      <c r="X48" s="50"/>
      <c r="Y48" s="52"/>
      <c r="Z48" s="53"/>
      <c r="AA48" s="54"/>
      <c r="AB48" s="55"/>
      <c r="AC48" s="56"/>
      <c r="AD48" s="54"/>
      <c r="AE48" s="56"/>
      <c r="AF48" s="101"/>
      <c r="AG48" s="57"/>
      <c r="AH48" s="58"/>
      <c r="AI48" s="102"/>
      <c r="AJ48" s="103"/>
      <c r="AK48" s="104"/>
      <c r="AL48" s="104"/>
      <c r="AM48" s="51"/>
      <c r="AN48" s="59"/>
      <c r="AO48" s="60"/>
      <c r="AP48" s="60"/>
      <c r="AQ48" s="65"/>
    </row>
    <row r="49" spans="1:43">
      <c r="A49" s="42"/>
      <c r="B49" s="43"/>
      <c r="C49" s="100" t="s">
        <v>400</v>
      </c>
      <c r="D49" s="44"/>
      <c r="E49" s="45"/>
      <c r="F49" s="45"/>
      <c r="G49" s="46"/>
      <c r="H49" s="47"/>
      <c r="I49" s="48"/>
      <c r="J49" s="46"/>
      <c r="K49" s="47"/>
      <c r="L49" s="48"/>
      <c r="M49" s="46"/>
      <c r="N49" s="47"/>
      <c r="O49" s="48"/>
      <c r="P49" s="46"/>
      <c r="Q49" s="47"/>
      <c r="R49" s="48"/>
      <c r="S49" s="49" t="str">
        <f t="shared" si="7"/>
        <v>:.</v>
      </c>
      <c r="T49" s="49" t="str">
        <f t="shared" si="8"/>
        <v>:.</v>
      </c>
      <c r="U49" s="49" t="str">
        <f t="shared" si="9"/>
        <v>:.</v>
      </c>
      <c r="V49" s="49" t="str">
        <f t="shared" si="10"/>
        <v>:.</v>
      </c>
      <c r="W49" s="184" t="s">
        <v>411</v>
      </c>
      <c r="X49" s="50"/>
      <c r="Y49" s="52"/>
      <c r="Z49" s="53"/>
      <c r="AA49" s="54"/>
      <c r="AB49" s="55"/>
      <c r="AC49" s="56"/>
      <c r="AD49" s="54"/>
      <c r="AE49" s="56"/>
      <c r="AF49" s="101"/>
      <c r="AG49" s="57"/>
      <c r="AH49" s="58"/>
      <c r="AI49" s="102"/>
      <c r="AJ49" s="103"/>
      <c r="AK49" s="104"/>
      <c r="AL49" s="104"/>
      <c r="AM49" s="51"/>
      <c r="AN49" s="59"/>
      <c r="AO49" s="60"/>
      <c r="AP49" s="60"/>
      <c r="AQ49" s="65"/>
    </row>
    <row r="50" spans="1:43">
      <c r="A50" s="42"/>
      <c r="B50" s="43"/>
      <c r="C50" s="100" t="s">
        <v>402</v>
      </c>
      <c r="D50" s="44"/>
      <c r="E50" s="45"/>
      <c r="F50" s="45"/>
      <c r="G50" s="46"/>
      <c r="H50" s="47"/>
      <c r="I50" s="48"/>
      <c r="J50" s="46"/>
      <c r="K50" s="47"/>
      <c r="L50" s="48"/>
      <c r="M50" s="46"/>
      <c r="N50" s="47"/>
      <c r="O50" s="48"/>
      <c r="P50" s="46"/>
      <c r="Q50" s="47"/>
      <c r="R50" s="48"/>
      <c r="S50" s="49" t="str">
        <f t="shared" si="7"/>
        <v>:.</v>
      </c>
      <c r="T50" s="49" t="str">
        <f t="shared" si="8"/>
        <v>:.</v>
      </c>
      <c r="U50" s="49" t="str">
        <f t="shared" si="9"/>
        <v>:.</v>
      </c>
      <c r="V50" s="49" t="str">
        <f t="shared" si="10"/>
        <v>:.</v>
      </c>
      <c r="W50" s="184" t="s">
        <v>412</v>
      </c>
      <c r="X50" s="50"/>
      <c r="Y50" s="52"/>
      <c r="Z50" s="53"/>
      <c r="AA50" s="54"/>
      <c r="AB50" s="55"/>
      <c r="AC50" s="56"/>
      <c r="AD50" s="54"/>
      <c r="AE50" s="56"/>
      <c r="AF50" s="101"/>
      <c r="AG50" s="57"/>
      <c r="AH50" s="58"/>
      <c r="AI50" s="102"/>
      <c r="AJ50" s="103"/>
      <c r="AK50" s="104"/>
      <c r="AL50" s="104"/>
      <c r="AM50" s="51"/>
      <c r="AN50" s="59"/>
      <c r="AO50" s="60"/>
      <c r="AP50" s="60"/>
      <c r="AQ50" s="65"/>
    </row>
    <row r="51" spans="1:43">
      <c r="A51" s="42"/>
      <c r="B51" s="43"/>
      <c r="C51" s="100" t="s">
        <v>404</v>
      </c>
      <c r="D51" s="44"/>
      <c r="E51" s="45"/>
      <c r="F51" s="45"/>
      <c r="G51" s="46"/>
      <c r="H51" s="47"/>
      <c r="I51" s="48"/>
      <c r="J51" s="46"/>
      <c r="K51" s="47"/>
      <c r="L51" s="48"/>
      <c r="M51" s="46"/>
      <c r="N51" s="47"/>
      <c r="O51" s="48"/>
      <c r="P51" s="46"/>
      <c r="Q51" s="47"/>
      <c r="R51" s="48"/>
      <c r="S51" s="49" t="str">
        <f t="shared" si="7"/>
        <v>:.</v>
      </c>
      <c r="T51" s="49" t="str">
        <f t="shared" si="8"/>
        <v>:.</v>
      </c>
      <c r="U51" s="49" t="str">
        <f t="shared" si="9"/>
        <v>:.</v>
      </c>
      <c r="V51" s="49" t="str">
        <f t="shared" si="10"/>
        <v>:.</v>
      </c>
      <c r="W51" s="184" t="s">
        <v>412</v>
      </c>
      <c r="X51" s="50"/>
      <c r="Y51" s="52"/>
      <c r="Z51" s="53"/>
      <c r="AA51" s="54"/>
      <c r="AB51" s="55"/>
      <c r="AC51" s="56"/>
      <c r="AD51" s="54"/>
      <c r="AE51" s="56"/>
      <c r="AF51" s="101"/>
      <c r="AG51" s="57"/>
      <c r="AH51" s="58"/>
      <c r="AI51" s="102"/>
      <c r="AJ51" s="103"/>
      <c r="AK51" s="104"/>
      <c r="AL51" s="104"/>
      <c r="AM51" s="51"/>
      <c r="AN51" s="59"/>
      <c r="AO51" s="60"/>
      <c r="AP51" s="60"/>
      <c r="AQ51" s="65"/>
    </row>
    <row r="52" spans="1:43">
      <c r="A52" s="42"/>
      <c r="B52" s="43"/>
      <c r="C52" s="100"/>
      <c r="D52" s="44"/>
      <c r="E52" s="45"/>
      <c r="F52" s="45"/>
      <c r="G52" s="46"/>
      <c r="H52" s="47"/>
      <c r="I52" s="48"/>
      <c r="J52" s="46"/>
      <c r="K52" s="47"/>
      <c r="L52" s="48"/>
      <c r="M52" s="46"/>
      <c r="N52" s="47"/>
      <c r="O52" s="48"/>
      <c r="P52" s="46"/>
      <c r="Q52" s="47"/>
      <c r="R52" s="48"/>
      <c r="S52" s="49" t="str">
        <f t="shared" si="7"/>
        <v>:.</v>
      </c>
      <c r="T52" s="49" t="str">
        <f t="shared" si="8"/>
        <v>:.</v>
      </c>
      <c r="U52" s="49" t="str">
        <f t="shared" si="9"/>
        <v>:.</v>
      </c>
      <c r="V52" s="49" t="str">
        <f t="shared" si="10"/>
        <v>:.</v>
      </c>
      <c r="W52" s="184"/>
      <c r="X52" s="50"/>
      <c r="Y52" s="52"/>
      <c r="Z52" s="53"/>
      <c r="AA52" s="54"/>
      <c r="AB52" s="55"/>
      <c r="AC52" s="56"/>
      <c r="AD52" s="54"/>
      <c r="AE52" s="56"/>
      <c r="AF52" s="101"/>
      <c r="AG52" s="57"/>
      <c r="AH52" s="58"/>
      <c r="AI52" s="102"/>
      <c r="AJ52" s="103"/>
      <c r="AK52" s="104"/>
      <c r="AL52" s="104"/>
      <c r="AM52" s="51"/>
      <c r="AN52" s="59"/>
      <c r="AO52" s="60"/>
      <c r="AP52" s="60"/>
      <c r="AQ52" s="65"/>
    </row>
    <row r="53" spans="1:43">
      <c r="A53" s="42"/>
      <c r="B53" s="43"/>
      <c r="C53" s="100"/>
      <c r="D53" s="44"/>
      <c r="E53" s="45"/>
      <c r="F53" s="45"/>
      <c r="G53" s="46"/>
      <c r="H53" s="47"/>
      <c r="I53" s="48"/>
      <c r="J53" s="46"/>
      <c r="K53" s="47"/>
      <c r="L53" s="48"/>
      <c r="M53" s="46"/>
      <c r="N53" s="47"/>
      <c r="O53" s="48"/>
      <c r="P53" s="46"/>
      <c r="Q53" s="47"/>
      <c r="R53" s="48"/>
      <c r="S53" s="49" t="str">
        <f t="shared" si="7"/>
        <v>:.</v>
      </c>
      <c r="T53" s="49" t="str">
        <f t="shared" si="8"/>
        <v>:.</v>
      </c>
      <c r="U53" s="49" t="str">
        <f t="shared" si="9"/>
        <v>:.</v>
      </c>
      <c r="V53" s="49" t="str">
        <f t="shared" si="10"/>
        <v>:.</v>
      </c>
      <c r="W53" s="184"/>
      <c r="X53" s="50"/>
      <c r="Y53" s="52"/>
      <c r="Z53" s="53"/>
      <c r="AA53" s="54"/>
      <c r="AB53" s="55"/>
      <c r="AC53" s="56"/>
      <c r="AD53" s="54"/>
      <c r="AE53" s="56"/>
      <c r="AF53" s="101"/>
      <c r="AG53" s="57"/>
      <c r="AH53" s="58"/>
      <c r="AI53" s="102"/>
      <c r="AJ53" s="103"/>
      <c r="AK53" s="104"/>
      <c r="AL53" s="104"/>
      <c r="AM53" s="51"/>
      <c r="AN53" s="59"/>
      <c r="AO53" s="60"/>
      <c r="AP53" s="60"/>
      <c r="AQ53" s="65"/>
    </row>
    <row r="54" spans="1:43">
      <c r="A54" s="42"/>
      <c r="B54" s="43"/>
      <c r="C54" s="100"/>
      <c r="D54" s="44"/>
      <c r="E54" s="45"/>
      <c r="F54" s="45"/>
      <c r="G54" s="46"/>
      <c r="H54" s="47"/>
      <c r="I54" s="48"/>
      <c r="J54" s="46"/>
      <c r="K54" s="47"/>
      <c r="L54" s="48"/>
      <c r="M54" s="46"/>
      <c r="N54" s="47"/>
      <c r="O54" s="48"/>
      <c r="P54" s="46"/>
      <c r="Q54" s="47"/>
      <c r="R54" s="48"/>
      <c r="S54" s="49" t="str">
        <f t="shared" si="7"/>
        <v>:.</v>
      </c>
      <c r="T54" s="49" t="str">
        <f t="shared" si="8"/>
        <v>:.</v>
      </c>
      <c r="U54" s="49" t="str">
        <f t="shared" si="9"/>
        <v>:.</v>
      </c>
      <c r="V54" s="49" t="str">
        <f t="shared" si="10"/>
        <v>:.</v>
      </c>
      <c r="W54" s="184"/>
      <c r="X54" s="50"/>
      <c r="Y54" s="52"/>
      <c r="Z54" s="53"/>
      <c r="AA54" s="54"/>
      <c r="AB54" s="55"/>
      <c r="AC54" s="56"/>
      <c r="AD54" s="54"/>
      <c r="AE54" s="56"/>
      <c r="AF54" s="101"/>
      <c r="AG54" s="57"/>
      <c r="AH54" s="58"/>
      <c r="AI54" s="102"/>
      <c r="AJ54" s="103"/>
      <c r="AK54" s="104"/>
      <c r="AL54" s="104"/>
      <c r="AM54" s="51"/>
      <c r="AN54" s="59"/>
      <c r="AO54" s="60"/>
      <c r="AP54" s="60"/>
      <c r="AQ54" s="65"/>
    </row>
    <row r="55" spans="1:43">
      <c r="A55" s="42"/>
      <c r="B55" s="43"/>
      <c r="C55" s="100"/>
      <c r="D55" s="44"/>
      <c r="E55" s="45"/>
      <c r="F55" s="45"/>
      <c r="G55" s="46"/>
      <c r="H55" s="47"/>
      <c r="I55" s="48"/>
      <c r="J55" s="46"/>
      <c r="K55" s="47"/>
      <c r="L55" s="48"/>
      <c r="M55" s="46"/>
      <c r="N55" s="47"/>
      <c r="O55" s="48"/>
      <c r="P55" s="46"/>
      <c r="Q55" s="47"/>
      <c r="R55" s="48"/>
      <c r="S55" s="49" t="str">
        <f t="shared" si="7"/>
        <v>:.</v>
      </c>
      <c r="T55" s="49" t="str">
        <f t="shared" si="8"/>
        <v>:.</v>
      </c>
      <c r="U55" s="49" t="str">
        <f t="shared" si="9"/>
        <v>:.</v>
      </c>
      <c r="V55" s="49" t="str">
        <f t="shared" si="10"/>
        <v>:.</v>
      </c>
      <c r="W55" s="184"/>
      <c r="X55" s="50"/>
      <c r="Y55" s="52"/>
      <c r="Z55" s="53"/>
      <c r="AA55" s="54"/>
      <c r="AB55" s="55"/>
      <c r="AC55" s="56"/>
      <c r="AD55" s="54"/>
      <c r="AE55" s="56"/>
      <c r="AF55" s="101"/>
      <c r="AG55" s="57"/>
      <c r="AH55" s="58"/>
      <c r="AI55" s="102"/>
      <c r="AJ55" s="103"/>
      <c r="AK55" s="104"/>
      <c r="AL55" s="104"/>
      <c r="AM55" s="51"/>
      <c r="AN55" s="59"/>
      <c r="AO55" s="60"/>
      <c r="AP55" s="60"/>
      <c r="AQ55" s="65"/>
    </row>
    <row r="56" spans="1:43">
      <c r="A56" s="42"/>
      <c r="B56" s="43"/>
      <c r="C56" s="100"/>
      <c r="D56" s="44"/>
      <c r="E56" s="45"/>
      <c r="F56" s="45"/>
      <c r="G56" s="46"/>
      <c r="H56" s="47"/>
      <c r="I56" s="48"/>
      <c r="J56" s="46"/>
      <c r="K56" s="47"/>
      <c r="L56" s="48"/>
      <c r="M56" s="46"/>
      <c r="N56" s="47"/>
      <c r="O56" s="48"/>
      <c r="P56" s="46"/>
      <c r="Q56" s="47"/>
      <c r="R56" s="48"/>
      <c r="S56" s="49" t="str">
        <f t="shared" si="7"/>
        <v>:.</v>
      </c>
      <c r="T56" s="49" t="str">
        <f t="shared" si="8"/>
        <v>:.</v>
      </c>
      <c r="U56" s="49" t="str">
        <f t="shared" si="9"/>
        <v>:.</v>
      </c>
      <c r="V56" s="49" t="str">
        <f t="shared" si="10"/>
        <v>:.</v>
      </c>
      <c r="W56" s="184"/>
      <c r="X56" s="50"/>
      <c r="Y56" s="52"/>
      <c r="Z56" s="53"/>
      <c r="AA56" s="54"/>
      <c r="AB56" s="55"/>
      <c r="AC56" s="56"/>
      <c r="AD56" s="54"/>
      <c r="AE56" s="56"/>
      <c r="AF56" s="101"/>
      <c r="AG56" s="57"/>
      <c r="AH56" s="58"/>
      <c r="AI56" s="102"/>
      <c r="AJ56" s="103"/>
      <c r="AK56" s="104"/>
      <c r="AL56" s="104"/>
      <c r="AM56" s="51"/>
      <c r="AN56" s="59"/>
      <c r="AO56" s="60"/>
      <c r="AP56" s="60"/>
      <c r="AQ56" s="65"/>
    </row>
    <row r="57" spans="1:43">
      <c r="A57" s="42"/>
      <c r="B57" s="43"/>
      <c r="C57" s="100"/>
      <c r="D57" s="63"/>
      <c r="E57" s="45"/>
      <c r="F57" s="45"/>
      <c r="G57" s="46"/>
      <c r="H57" s="47"/>
      <c r="I57" s="48"/>
      <c r="J57" s="46"/>
      <c r="K57" s="47"/>
      <c r="L57" s="48"/>
      <c r="M57" s="46"/>
      <c r="N57" s="47"/>
      <c r="O57" s="48"/>
      <c r="P57" s="46"/>
      <c r="Q57" s="47"/>
      <c r="R57" s="48"/>
      <c r="S57" s="49" t="str">
        <f t="shared" si="7"/>
        <v>:.</v>
      </c>
      <c r="T57" s="49" t="str">
        <f t="shared" si="8"/>
        <v>:.</v>
      </c>
      <c r="U57" s="49" t="str">
        <f t="shared" si="9"/>
        <v>:.</v>
      </c>
      <c r="V57" s="49" t="str">
        <f t="shared" si="10"/>
        <v>:.</v>
      </c>
      <c r="W57" s="184"/>
      <c r="X57" s="50"/>
      <c r="Y57" s="52"/>
      <c r="Z57" s="53"/>
      <c r="AA57" s="54"/>
      <c r="AB57" s="55"/>
      <c r="AC57" s="56"/>
      <c r="AD57" s="54"/>
      <c r="AE57" s="56"/>
      <c r="AF57" s="101"/>
      <c r="AG57" s="57"/>
      <c r="AH57" s="58"/>
      <c r="AI57" s="102"/>
      <c r="AJ57" s="103"/>
      <c r="AK57" s="104"/>
      <c r="AL57" s="104"/>
      <c r="AM57" s="51"/>
      <c r="AN57" s="59"/>
      <c r="AO57" s="60"/>
      <c r="AP57" s="60"/>
      <c r="AQ57" s="65"/>
    </row>
    <row r="58" spans="1:43">
      <c r="A58" s="42"/>
      <c r="B58" s="43"/>
      <c r="C58" s="100"/>
      <c r="D58" s="63"/>
      <c r="E58" s="45"/>
      <c r="F58" s="45"/>
      <c r="G58" s="46"/>
      <c r="H58" s="47"/>
      <c r="I58" s="48"/>
      <c r="J58" s="46"/>
      <c r="K58" s="47"/>
      <c r="L58" s="48"/>
      <c r="M58" s="46"/>
      <c r="N58" s="47"/>
      <c r="O58" s="48"/>
      <c r="P58" s="46"/>
      <c r="Q58" s="47"/>
      <c r="R58" s="48"/>
      <c r="S58" s="49" t="str">
        <f t="shared" si="7"/>
        <v>:.</v>
      </c>
      <c r="T58" s="49" t="str">
        <f t="shared" si="8"/>
        <v>:.</v>
      </c>
      <c r="U58" s="49" t="str">
        <f t="shared" si="9"/>
        <v>:.</v>
      </c>
      <c r="V58" s="49" t="str">
        <f t="shared" si="10"/>
        <v>:.</v>
      </c>
      <c r="W58" s="184"/>
      <c r="X58" s="50"/>
      <c r="Y58" s="52"/>
      <c r="Z58" s="53"/>
      <c r="AA58" s="54"/>
      <c r="AB58" s="55"/>
      <c r="AC58" s="56"/>
      <c r="AD58" s="54"/>
      <c r="AE58" s="56"/>
      <c r="AF58" s="101"/>
      <c r="AG58" s="57"/>
      <c r="AH58" s="58"/>
      <c r="AI58" s="102"/>
      <c r="AJ58" s="103"/>
      <c r="AK58" s="104"/>
      <c r="AL58" s="104"/>
      <c r="AM58" s="51"/>
      <c r="AN58" s="59"/>
      <c r="AO58" s="60"/>
      <c r="AP58" s="60"/>
      <c r="AQ58" s="65"/>
    </row>
    <row r="59" spans="1:43">
      <c r="A59" s="42"/>
      <c r="B59" s="43"/>
      <c r="C59" s="100"/>
      <c r="D59" s="63"/>
      <c r="E59" s="45"/>
      <c r="F59" s="45"/>
      <c r="G59" s="46"/>
      <c r="H59" s="47"/>
      <c r="I59" s="48"/>
      <c r="J59" s="46"/>
      <c r="K59" s="47"/>
      <c r="L59" s="48"/>
      <c r="M59" s="46"/>
      <c r="N59" s="47"/>
      <c r="O59" s="48"/>
      <c r="P59" s="46"/>
      <c r="Q59" s="47"/>
      <c r="R59" s="48"/>
      <c r="S59" s="49" t="str">
        <f t="shared" si="7"/>
        <v>:.</v>
      </c>
      <c r="T59" s="49" t="str">
        <f t="shared" si="8"/>
        <v>:.</v>
      </c>
      <c r="U59" s="49" t="str">
        <f t="shared" si="9"/>
        <v>:.</v>
      </c>
      <c r="V59" s="49" t="str">
        <f t="shared" si="10"/>
        <v>:.</v>
      </c>
      <c r="W59" s="184"/>
      <c r="X59" s="50"/>
      <c r="Y59" s="52"/>
      <c r="Z59" s="53"/>
      <c r="AA59" s="54"/>
      <c r="AB59" s="55"/>
      <c r="AC59" s="56"/>
      <c r="AD59" s="54"/>
      <c r="AE59" s="56"/>
      <c r="AF59" s="101"/>
      <c r="AG59" s="57"/>
      <c r="AH59" s="58"/>
      <c r="AI59" s="102"/>
      <c r="AJ59" s="103"/>
      <c r="AK59" s="104"/>
      <c r="AL59" s="104"/>
      <c r="AM59" s="51"/>
      <c r="AN59" s="59"/>
      <c r="AO59" s="60"/>
      <c r="AP59" s="60"/>
      <c r="AQ59" s="65"/>
    </row>
    <row r="60" spans="1:43">
      <c r="A60" s="42"/>
      <c r="B60" s="43"/>
      <c r="C60" s="100"/>
      <c r="D60" s="63"/>
      <c r="E60" s="45"/>
      <c r="F60" s="45"/>
      <c r="G60" s="46"/>
      <c r="H60" s="47"/>
      <c r="I60" s="48"/>
      <c r="J60" s="46"/>
      <c r="K60" s="47"/>
      <c r="L60" s="48"/>
      <c r="M60" s="46"/>
      <c r="N60" s="47"/>
      <c r="O60" s="48"/>
      <c r="P60" s="46"/>
      <c r="Q60" s="47"/>
      <c r="R60" s="48"/>
      <c r="S60" s="49" t="str">
        <f t="shared" si="7"/>
        <v>:.</v>
      </c>
      <c r="T60" s="49" t="str">
        <f t="shared" si="8"/>
        <v>:.</v>
      </c>
      <c r="U60" s="49" t="str">
        <f t="shared" si="9"/>
        <v>:.</v>
      </c>
      <c r="V60" s="49" t="str">
        <f t="shared" si="10"/>
        <v>:.</v>
      </c>
      <c r="W60" s="184"/>
      <c r="X60" s="50"/>
      <c r="Y60" s="52"/>
      <c r="Z60" s="53"/>
      <c r="AA60" s="54"/>
      <c r="AB60" s="55"/>
      <c r="AC60" s="56"/>
      <c r="AD60" s="54"/>
      <c r="AE60" s="56"/>
      <c r="AF60" s="101"/>
      <c r="AG60" s="57"/>
      <c r="AH60" s="58"/>
      <c r="AI60" s="102"/>
      <c r="AJ60" s="103"/>
      <c r="AK60" s="104"/>
      <c r="AL60" s="104"/>
      <c r="AM60" s="51"/>
      <c r="AN60" s="59"/>
      <c r="AO60" s="60"/>
      <c r="AP60" s="60"/>
      <c r="AQ60" s="65"/>
    </row>
    <row r="61" spans="1:43">
      <c r="A61" s="42"/>
      <c r="B61" s="43"/>
      <c r="C61" s="100"/>
      <c r="D61" s="63"/>
      <c r="E61" s="45"/>
      <c r="F61" s="45"/>
      <c r="G61" s="46"/>
      <c r="H61" s="47"/>
      <c r="I61" s="48"/>
      <c r="J61" s="46"/>
      <c r="K61" s="47"/>
      <c r="L61" s="48"/>
      <c r="M61" s="46"/>
      <c r="N61" s="47"/>
      <c r="O61" s="48"/>
      <c r="P61" s="46"/>
      <c r="Q61" s="47"/>
      <c r="R61" s="48"/>
      <c r="S61" s="49" t="str">
        <f t="shared" si="7"/>
        <v>:.</v>
      </c>
      <c r="T61" s="49" t="str">
        <f t="shared" si="8"/>
        <v>:.</v>
      </c>
      <c r="U61" s="49" t="str">
        <f t="shared" si="9"/>
        <v>:.</v>
      </c>
      <c r="V61" s="49" t="str">
        <f t="shared" si="10"/>
        <v>:.</v>
      </c>
      <c r="W61" s="184"/>
      <c r="X61" s="50"/>
      <c r="Y61" s="52"/>
      <c r="Z61" s="53"/>
      <c r="AA61" s="54"/>
      <c r="AB61" s="55"/>
      <c r="AC61" s="56"/>
      <c r="AD61" s="54"/>
      <c r="AE61" s="56"/>
      <c r="AF61" s="101"/>
      <c r="AG61" s="57"/>
      <c r="AH61" s="58"/>
      <c r="AI61" s="102"/>
      <c r="AJ61" s="103"/>
      <c r="AK61" s="104"/>
      <c r="AL61" s="104"/>
      <c r="AM61" s="51"/>
      <c r="AN61" s="59"/>
      <c r="AO61" s="60"/>
      <c r="AP61" s="60"/>
      <c r="AQ61" s="65"/>
    </row>
    <row r="62" spans="1:43">
      <c r="A62" s="42"/>
      <c r="B62" s="43"/>
      <c r="C62" s="100"/>
      <c r="D62" s="63"/>
      <c r="E62" s="45"/>
      <c r="F62" s="45"/>
      <c r="G62" s="46"/>
      <c r="H62" s="47"/>
      <c r="I62" s="48"/>
      <c r="J62" s="46"/>
      <c r="K62" s="47"/>
      <c r="L62" s="48"/>
      <c r="M62" s="46"/>
      <c r="N62" s="47"/>
      <c r="O62" s="48"/>
      <c r="P62" s="46"/>
      <c r="Q62" s="47"/>
      <c r="R62" s="48"/>
      <c r="S62" s="49" t="str">
        <f t="shared" si="7"/>
        <v>:.</v>
      </c>
      <c r="T62" s="49" t="str">
        <f t="shared" si="8"/>
        <v>:.</v>
      </c>
      <c r="U62" s="49" t="str">
        <f t="shared" si="9"/>
        <v>:.</v>
      </c>
      <c r="V62" s="49" t="str">
        <f t="shared" si="10"/>
        <v>:.</v>
      </c>
      <c r="W62" s="184"/>
      <c r="X62" s="50"/>
      <c r="Y62" s="52"/>
      <c r="Z62" s="53"/>
      <c r="AA62" s="54"/>
      <c r="AB62" s="55"/>
      <c r="AC62" s="56"/>
      <c r="AD62" s="54"/>
      <c r="AE62" s="56"/>
      <c r="AF62" s="101"/>
      <c r="AG62" s="57"/>
      <c r="AH62" s="58"/>
      <c r="AI62" s="102"/>
      <c r="AJ62" s="103"/>
      <c r="AK62" s="104"/>
      <c r="AL62" s="104"/>
      <c r="AM62" s="51"/>
      <c r="AN62" s="59"/>
      <c r="AO62" s="60"/>
      <c r="AP62" s="60"/>
      <c r="AQ62" s="65"/>
    </row>
    <row r="63" spans="1:43">
      <c r="A63" s="42"/>
      <c r="B63" s="43"/>
      <c r="C63" s="100"/>
      <c r="D63" s="63"/>
      <c r="E63" s="45"/>
      <c r="F63" s="45"/>
      <c r="G63" s="46"/>
      <c r="H63" s="47"/>
      <c r="I63" s="48"/>
      <c r="J63" s="46"/>
      <c r="K63" s="47"/>
      <c r="L63" s="48"/>
      <c r="M63" s="46"/>
      <c r="N63" s="47"/>
      <c r="O63" s="48"/>
      <c r="P63" s="46"/>
      <c r="Q63" s="47"/>
      <c r="R63" s="48"/>
      <c r="S63" s="49" t="str">
        <f t="shared" si="7"/>
        <v>:.</v>
      </c>
      <c r="T63" s="49"/>
      <c r="U63" s="49"/>
      <c r="V63" s="49"/>
      <c r="W63" s="184"/>
      <c r="X63" s="50"/>
      <c r="Y63" s="52"/>
      <c r="Z63" s="53"/>
      <c r="AA63" s="54"/>
      <c r="AB63" s="55"/>
      <c r="AC63" s="56"/>
      <c r="AD63" s="54"/>
      <c r="AE63" s="56"/>
      <c r="AF63" s="101"/>
      <c r="AG63" s="57"/>
      <c r="AH63" s="58"/>
      <c r="AI63" s="102"/>
      <c r="AJ63" s="103"/>
      <c r="AK63" s="104"/>
      <c r="AL63" s="104"/>
      <c r="AM63" s="51"/>
      <c r="AN63" s="59"/>
      <c r="AO63" s="60"/>
      <c r="AP63" s="60"/>
      <c r="AQ63" s="65"/>
    </row>
    <row r="64" spans="1:43">
      <c r="A64" s="42"/>
      <c r="B64" s="43"/>
      <c r="C64" s="100"/>
      <c r="D64" s="63"/>
      <c r="E64" s="45"/>
      <c r="F64" s="45"/>
      <c r="G64" s="46"/>
      <c r="H64" s="47"/>
      <c r="I64" s="48"/>
      <c r="J64" s="46"/>
      <c r="K64" s="47"/>
      <c r="L64" s="48"/>
      <c r="M64" s="46"/>
      <c r="N64" s="47"/>
      <c r="O64" s="48"/>
      <c r="P64" s="46"/>
      <c r="Q64" s="47"/>
      <c r="R64" s="48"/>
      <c r="S64" s="49" t="str">
        <f t="shared" si="7"/>
        <v>:.</v>
      </c>
      <c r="T64" s="49"/>
      <c r="U64" s="49"/>
      <c r="V64" s="49"/>
      <c r="W64" s="184"/>
      <c r="X64" s="50"/>
      <c r="Y64" s="52"/>
      <c r="Z64" s="53"/>
      <c r="AA64" s="54"/>
      <c r="AB64" s="55"/>
      <c r="AC64" s="56"/>
      <c r="AD64" s="54"/>
      <c r="AE64" s="56"/>
      <c r="AF64" s="101"/>
      <c r="AG64" s="57"/>
      <c r="AH64" s="58"/>
      <c r="AI64" s="102"/>
      <c r="AJ64" s="103"/>
      <c r="AK64" s="104"/>
      <c r="AL64" s="104"/>
      <c r="AM64" s="51"/>
      <c r="AN64" s="59"/>
      <c r="AO64" s="60"/>
      <c r="AP64" s="60"/>
      <c r="AQ64" s="65"/>
    </row>
    <row r="65" spans="1:43">
      <c r="A65" s="42"/>
      <c r="B65" s="43"/>
      <c r="C65" s="100"/>
      <c r="D65" s="63"/>
      <c r="E65" s="45"/>
      <c r="F65" s="45"/>
      <c r="G65" s="46"/>
      <c r="H65" s="47"/>
      <c r="I65" s="48"/>
      <c r="J65" s="46"/>
      <c r="K65" s="47"/>
      <c r="L65" s="48"/>
      <c r="M65" s="46"/>
      <c r="N65" s="47"/>
      <c r="O65" s="48"/>
      <c r="P65" s="46"/>
      <c r="Q65" s="47"/>
      <c r="R65" s="48"/>
      <c r="S65" s="49" t="str">
        <f t="shared" si="7"/>
        <v>:.</v>
      </c>
      <c r="T65" s="49"/>
      <c r="U65" s="49"/>
      <c r="V65" s="49"/>
      <c r="W65" s="184"/>
      <c r="X65" s="50"/>
      <c r="Y65" s="52"/>
      <c r="Z65" s="53"/>
      <c r="AA65" s="54"/>
      <c r="AB65" s="55"/>
      <c r="AC65" s="56"/>
      <c r="AD65" s="54"/>
      <c r="AE65" s="56"/>
      <c r="AF65" s="101"/>
      <c r="AG65" s="57"/>
      <c r="AH65" s="58"/>
      <c r="AI65" s="102"/>
      <c r="AJ65" s="103"/>
      <c r="AK65" s="104"/>
      <c r="AL65" s="104"/>
      <c r="AM65" s="51"/>
      <c r="AN65" s="59"/>
      <c r="AO65" s="60"/>
      <c r="AP65" s="60"/>
      <c r="AQ65" s="65"/>
    </row>
    <row r="66" spans="1:43">
      <c r="A66" s="42"/>
      <c r="B66" s="43"/>
      <c r="C66" s="100"/>
      <c r="D66" s="63"/>
      <c r="E66" s="45"/>
      <c r="F66" s="45"/>
      <c r="G66" s="46"/>
      <c r="H66" s="47"/>
      <c r="I66" s="48"/>
      <c r="J66" s="46"/>
      <c r="K66" s="47"/>
      <c r="L66" s="48"/>
      <c r="M66" s="46"/>
      <c r="N66" s="47"/>
      <c r="O66" s="48"/>
      <c r="P66" s="46"/>
      <c r="Q66" s="47"/>
      <c r="R66" s="48"/>
      <c r="S66" s="49" t="str">
        <f t="shared" si="7"/>
        <v>:.</v>
      </c>
      <c r="T66" s="49"/>
      <c r="U66" s="49"/>
      <c r="V66" s="49"/>
      <c r="W66" s="184"/>
      <c r="X66" s="50"/>
      <c r="Y66" s="52"/>
      <c r="Z66" s="53"/>
      <c r="AA66" s="54"/>
      <c r="AB66" s="55"/>
      <c r="AC66" s="56"/>
      <c r="AD66" s="54"/>
      <c r="AE66" s="56"/>
      <c r="AF66" s="101"/>
      <c r="AG66" s="57"/>
      <c r="AH66" s="58"/>
      <c r="AI66" s="102"/>
      <c r="AJ66" s="103"/>
      <c r="AK66" s="104"/>
      <c r="AL66" s="104"/>
      <c r="AM66" s="51"/>
      <c r="AN66" s="59"/>
      <c r="AO66" s="60"/>
      <c r="AP66" s="60"/>
      <c r="AQ66" s="65"/>
    </row>
    <row r="67" spans="1:43">
      <c r="A67" s="42"/>
      <c r="B67" s="43"/>
      <c r="C67" s="100"/>
      <c r="D67" s="63"/>
      <c r="E67" s="45"/>
      <c r="F67" s="45"/>
      <c r="G67" s="46"/>
      <c r="H67" s="47"/>
      <c r="I67" s="48"/>
      <c r="J67" s="46"/>
      <c r="K67" s="47"/>
      <c r="L67" s="48"/>
      <c r="M67" s="46"/>
      <c r="N67" s="47"/>
      <c r="O67" s="48"/>
      <c r="P67" s="46"/>
      <c r="Q67" s="47"/>
      <c r="R67" s="48"/>
      <c r="S67" s="49"/>
      <c r="T67" s="49"/>
      <c r="U67" s="49"/>
      <c r="V67" s="49"/>
      <c r="W67" s="184"/>
      <c r="X67" s="50"/>
      <c r="Y67" s="52"/>
      <c r="Z67" s="53"/>
      <c r="AA67" s="54"/>
      <c r="AB67" s="55"/>
      <c r="AC67" s="56"/>
      <c r="AD67" s="54"/>
      <c r="AE67" s="56"/>
      <c r="AF67" s="101"/>
      <c r="AG67" s="57"/>
      <c r="AH67" s="58"/>
      <c r="AI67" s="102"/>
      <c r="AJ67" s="103"/>
      <c r="AK67" s="104"/>
      <c r="AL67" s="104"/>
      <c r="AM67" s="51"/>
      <c r="AN67" s="59"/>
      <c r="AO67" s="60"/>
      <c r="AP67" s="60"/>
      <c r="AQ67" s="65"/>
    </row>
    <row r="68" spans="1:43">
      <c r="A68" s="42"/>
      <c r="B68" s="43"/>
      <c r="C68" s="100"/>
      <c r="D68" s="63"/>
      <c r="E68" s="45"/>
      <c r="F68" s="45"/>
      <c r="G68" s="46"/>
      <c r="H68" s="47"/>
      <c r="I68" s="48"/>
      <c r="J68" s="46"/>
      <c r="K68" s="47"/>
      <c r="L68" s="48"/>
      <c r="M68" s="46"/>
      <c r="N68" s="47"/>
      <c r="O68" s="48"/>
      <c r="P68" s="46"/>
      <c r="Q68" s="47"/>
      <c r="R68" s="48"/>
      <c r="S68" s="49"/>
      <c r="T68" s="49"/>
      <c r="U68" s="49"/>
      <c r="V68" s="49"/>
      <c r="W68" s="184"/>
      <c r="X68" s="50"/>
      <c r="Y68" s="52"/>
      <c r="Z68" s="53"/>
      <c r="AA68" s="54"/>
      <c r="AB68" s="55"/>
      <c r="AC68" s="56"/>
      <c r="AD68" s="54"/>
      <c r="AE68" s="56"/>
      <c r="AF68" s="101"/>
      <c r="AG68" s="57"/>
      <c r="AH68" s="58"/>
      <c r="AI68" s="102"/>
      <c r="AJ68" s="103"/>
      <c r="AK68" s="104"/>
      <c r="AL68" s="104"/>
      <c r="AM68" s="51"/>
      <c r="AN68" s="59"/>
      <c r="AO68" s="60"/>
      <c r="AP68" s="60"/>
      <c r="AQ68" s="65"/>
    </row>
    <row r="69" spans="1:43">
      <c r="A69" s="42"/>
      <c r="B69" s="43"/>
      <c r="C69" s="100"/>
      <c r="D69" s="63"/>
      <c r="E69" s="45"/>
      <c r="F69" s="45"/>
      <c r="G69" s="46"/>
      <c r="H69" s="47"/>
      <c r="I69" s="48"/>
      <c r="J69" s="46"/>
      <c r="K69" s="47"/>
      <c r="L69" s="48"/>
      <c r="M69" s="46"/>
      <c r="N69" s="47"/>
      <c r="O69" s="48"/>
      <c r="P69" s="46"/>
      <c r="Q69" s="47"/>
      <c r="R69" s="48"/>
      <c r="S69" s="49"/>
      <c r="T69" s="49"/>
      <c r="U69" s="49"/>
      <c r="V69" s="49"/>
      <c r="W69" s="184"/>
      <c r="X69" s="50"/>
      <c r="Y69" s="52"/>
      <c r="Z69" s="53"/>
      <c r="AA69" s="54"/>
      <c r="AB69" s="55"/>
      <c r="AC69" s="56"/>
      <c r="AD69" s="54"/>
      <c r="AE69" s="56"/>
      <c r="AF69" s="101"/>
      <c r="AG69" s="57"/>
      <c r="AH69" s="58"/>
      <c r="AI69" s="102"/>
      <c r="AJ69" s="103"/>
      <c r="AK69" s="104"/>
      <c r="AL69" s="104"/>
      <c r="AM69" s="51"/>
      <c r="AN69" s="59"/>
      <c r="AO69" s="60"/>
      <c r="AP69" s="60"/>
      <c r="AQ69" s="65"/>
    </row>
    <row r="70" spans="1:43" ht="18.600000000000001" thickBot="1">
      <c r="A70" s="42"/>
      <c r="B70" s="43"/>
      <c r="C70" s="100"/>
      <c r="D70" s="63"/>
      <c r="E70" s="45"/>
      <c r="F70" s="45"/>
      <c r="G70" s="46"/>
      <c r="H70" s="47"/>
      <c r="I70" s="48"/>
      <c r="J70" s="46"/>
      <c r="K70" s="47"/>
      <c r="L70" s="48"/>
      <c r="M70" s="46"/>
      <c r="N70" s="47"/>
      <c r="O70" s="48"/>
      <c r="P70" s="46"/>
      <c r="Q70" s="47"/>
      <c r="R70" s="48"/>
      <c r="S70" s="49"/>
      <c r="T70" s="49"/>
      <c r="U70" s="49"/>
      <c r="V70" s="49"/>
      <c r="W70" s="184"/>
      <c r="X70" s="50"/>
      <c r="Y70" s="52"/>
      <c r="Z70" s="53"/>
      <c r="AA70" s="54"/>
      <c r="AB70" s="55"/>
      <c r="AC70" s="56"/>
      <c r="AD70" s="54"/>
      <c r="AE70" s="56"/>
      <c r="AF70" s="101"/>
      <c r="AG70" s="57"/>
      <c r="AH70" s="58"/>
      <c r="AI70" s="102"/>
      <c r="AJ70" s="103"/>
      <c r="AK70" s="104"/>
      <c r="AL70" s="104"/>
      <c r="AM70" s="51"/>
      <c r="AN70" s="59"/>
      <c r="AO70" s="60"/>
      <c r="AP70" s="60"/>
      <c r="AQ70" s="65"/>
    </row>
    <row r="71" spans="1:43" ht="20.25" customHeight="1" thickTop="1" thickBot="1">
      <c r="A71" s="42"/>
      <c r="B71" s="43"/>
      <c r="C71" s="100"/>
      <c r="D71" s="44"/>
      <c r="E71" s="45"/>
      <c r="F71" s="45"/>
      <c r="G71" s="46"/>
      <c r="H71" s="47"/>
      <c r="I71" s="48"/>
      <c r="J71" s="46"/>
      <c r="K71" s="47"/>
      <c r="L71" s="48"/>
      <c r="M71" s="46"/>
      <c r="N71" s="47"/>
      <c r="O71" s="48"/>
      <c r="P71" s="46"/>
      <c r="Q71" s="47"/>
      <c r="R71" s="48"/>
      <c r="S71" s="49"/>
      <c r="T71" s="49"/>
      <c r="U71" s="49"/>
      <c r="V71" s="49"/>
      <c r="W71" s="184"/>
      <c r="X71" s="50"/>
      <c r="Y71" s="52"/>
      <c r="Z71" s="53"/>
      <c r="AA71" s="54"/>
      <c r="AB71" s="55"/>
      <c r="AC71" s="56"/>
      <c r="AD71" s="54"/>
      <c r="AE71" s="56"/>
      <c r="AF71" s="101"/>
      <c r="AG71" s="57"/>
      <c r="AH71" s="58"/>
      <c r="AI71" s="102"/>
      <c r="AJ71" s="103"/>
      <c r="AK71" s="104"/>
      <c r="AL71" s="104"/>
      <c r="AM71" s="51"/>
      <c r="AN71" s="59"/>
      <c r="AO71" s="60"/>
      <c r="AP71" s="61"/>
      <c r="AQ71" s="62"/>
    </row>
    <row r="72" spans="1:43" ht="20.25" customHeight="1" thickTop="1" thickBot="1">
      <c r="A72" s="42"/>
      <c r="B72" s="43"/>
      <c r="C72" s="100"/>
      <c r="D72" s="44"/>
      <c r="E72" s="45"/>
      <c r="F72" s="45"/>
      <c r="G72" s="46"/>
      <c r="H72" s="47"/>
      <c r="I72" s="48"/>
      <c r="J72" s="46"/>
      <c r="K72" s="47"/>
      <c r="L72" s="48"/>
      <c r="M72" s="46"/>
      <c r="N72" s="47"/>
      <c r="O72" s="48"/>
      <c r="P72" s="46"/>
      <c r="Q72" s="47"/>
      <c r="R72" s="48"/>
      <c r="S72" s="49"/>
      <c r="T72" s="49"/>
      <c r="U72" s="49"/>
      <c r="V72" s="49"/>
      <c r="W72" s="184"/>
      <c r="X72" s="50"/>
      <c r="Y72" s="52"/>
      <c r="Z72" s="53"/>
      <c r="AA72" s="54"/>
      <c r="AB72" s="55"/>
      <c r="AC72" s="56"/>
      <c r="AD72" s="54"/>
      <c r="AE72" s="56"/>
      <c r="AF72" s="101"/>
      <c r="AG72" s="57"/>
      <c r="AH72" s="58"/>
      <c r="AI72" s="102"/>
      <c r="AJ72" s="103"/>
      <c r="AK72" s="104"/>
      <c r="AL72" s="104"/>
      <c r="AM72" s="51"/>
      <c r="AN72" s="59"/>
      <c r="AO72" s="60"/>
      <c r="AP72" s="61"/>
      <c r="AQ72" s="62"/>
    </row>
    <row r="73" spans="1:43" ht="20.25" customHeight="1" thickTop="1" thickBot="1">
      <c r="A73" s="42"/>
      <c r="B73" s="43"/>
      <c r="C73" s="100"/>
      <c r="D73" s="44"/>
      <c r="E73" s="45"/>
      <c r="F73" s="45"/>
      <c r="G73" s="46"/>
      <c r="H73" s="47"/>
      <c r="I73" s="48"/>
      <c r="J73" s="46"/>
      <c r="K73" s="47"/>
      <c r="L73" s="48"/>
      <c r="M73" s="46"/>
      <c r="N73" s="47"/>
      <c r="O73" s="48"/>
      <c r="P73" s="46"/>
      <c r="Q73" s="47"/>
      <c r="R73" s="48"/>
      <c r="S73" s="49"/>
      <c r="T73" s="49"/>
      <c r="U73" s="49"/>
      <c r="V73" s="49"/>
      <c r="W73" s="184"/>
      <c r="X73" s="50"/>
      <c r="Y73" s="52"/>
      <c r="Z73" s="53"/>
      <c r="AA73" s="54"/>
      <c r="AB73" s="55"/>
      <c r="AC73" s="56"/>
      <c r="AD73" s="54"/>
      <c r="AE73" s="56"/>
      <c r="AF73" s="101"/>
      <c r="AG73" s="57"/>
      <c r="AH73" s="58"/>
      <c r="AI73" s="102"/>
      <c r="AJ73" s="103"/>
      <c r="AK73" s="104"/>
      <c r="AL73" s="104"/>
      <c r="AM73" s="51"/>
      <c r="AN73" s="59"/>
      <c r="AO73" s="60"/>
      <c r="AP73" s="61"/>
      <c r="AQ73" s="62"/>
    </row>
    <row r="74" spans="1:43" ht="20.25" customHeight="1" thickTop="1" thickBot="1">
      <c r="A74" s="42"/>
      <c r="B74" s="43"/>
      <c r="C74" s="100"/>
      <c r="D74" s="44"/>
      <c r="E74" s="45"/>
      <c r="F74" s="45"/>
      <c r="G74" s="46"/>
      <c r="H74" s="47"/>
      <c r="I74" s="48"/>
      <c r="J74" s="46"/>
      <c r="K74" s="47"/>
      <c r="L74" s="48"/>
      <c r="M74" s="46"/>
      <c r="N74" s="47"/>
      <c r="O74" s="48"/>
      <c r="P74" s="46"/>
      <c r="Q74" s="47"/>
      <c r="R74" s="48"/>
      <c r="S74" s="49"/>
      <c r="T74" s="49"/>
      <c r="U74" s="49"/>
      <c r="V74" s="49"/>
      <c r="W74" s="184"/>
      <c r="X74" s="50"/>
      <c r="Y74" s="52"/>
      <c r="Z74" s="53"/>
      <c r="AA74" s="54"/>
      <c r="AB74" s="55"/>
      <c r="AC74" s="56"/>
      <c r="AD74" s="54"/>
      <c r="AE74" s="56"/>
      <c r="AF74" s="101"/>
      <c r="AG74" s="57"/>
      <c r="AH74" s="58"/>
      <c r="AI74" s="102"/>
      <c r="AJ74" s="103"/>
      <c r="AK74" s="104"/>
      <c r="AL74" s="104"/>
      <c r="AM74" s="51"/>
      <c r="AN74" s="59"/>
      <c r="AO74" s="60"/>
      <c r="AP74" s="61"/>
      <c r="AQ74" s="62"/>
    </row>
    <row r="75" spans="1:43" ht="20.25" customHeight="1" thickTop="1" thickBot="1">
      <c r="A75" s="42"/>
      <c r="B75" s="43"/>
      <c r="C75" s="100"/>
      <c r="D75" s="44"/>
      <c r="E75" s="45"/>
      <c r="F75" s="45"/>
      <c r="G75" s="46"/>
      <c r="H75" s="47"/>
      <c r="I75" s="48"/>
      <c r="J75" s="46"/>
      <c r="K75" s="47"/>
      <c r="L75" s="48"/>
      <c r="M75" s="46"/>
      <c r="N75" s="47"/>
      <c r="O75" s="48"/>
      <c r="P75" s="46"/>
      <c r="Q75" s="47"/>
      <c r="R75" s="48"/>
      <c r="S75" s="49"/>
      <c r="T75" s="49"/>
      <c r="U75" s="49"/>
      <c r="V75" s="49"/>
      <c r="W75" s="184"/>
      <c r="X75" s="50"/>
      <c r="Y75" s="52"/>
      <c r="Z75" s="53"/>
      <c r="AA75" s="54"/>
      <c r="AB75" s="55"/>
      <c r="AC75" s="56"/>
      <c r="AD75" s="54"/>
      <c r="AE75" s="56"/>
      <c r="AF75" s="101"/>
      <c r="AG75" s="57"/>
      <c r="AH75" s="58"/>
      <c r="AI75" s="102"/>
      <c r="AJ75" s="103"/>
      <c r="AK75" s="104"/>
      <c r="AL75" s="104"/>
      <c r="AM75" s="51"/>
      <c r="AN75" s="59"/>
      <c r="AO75" s="60"/>
      <c r="AP75" s="61"/>
      <c r="AQ75" s="62"/>
    </row>
    <row r="76" spans="1:43" ht="20.25" customHeight="1" thickTop="1" thickBot="1">
      <c r="A76" s="42"/>
      <c r="B76" s="43"/>
      <c r="C76" s="100"/>
      <c r="D76" s="44"/>
      <c r="E76" s="45"/>
      <c r="F76" s="45"/>
      <c r="G76" s="46"/>
      <c r="H76" s="47"/>
      <c r="I76" s="48"/>
      <c r="J76" s="46"/>
      <c r="K76" s="47"/>
      <c r="L76" s="48"/>
      <c r="M76" s="46"/>
      <c r="N76" s="47"/>
      <c r="O76" s="48"/>
      <c r="P76" s="46"/>
      <c r="Q76" s="47"/>
      <c r="R76" s="48"/>
      <c r="S76" s="49"/>
      <c r="T76" s="49"/>
      <c r="U76" s="49"/>
      <c r="V76" s="49"/>
      <c r="W76" s="184"/>
      <c r="X76" s="50"/>
      <c r="Y76" s="52"/>
      <c r="Z76" s="53"/>
      <c r="AA76" s="54"/>
      <c r="AB76" s="55"/>
      <c r="AC76" s="56"/>
      <c r="AD76" s="54"/>
      <c r="AE76" s="56"/>
      <c r="AF76" s="101"/>
      <c r="AG76" s="57"/>
      <c r="AH76" s="58"/>
      <c r="AI76" s="102"/>
      <c r="AJ76" s="103"/>
      <c r="AK76" s="104"/>
      <c r="AL76" s="104"/>
      <c r="AM76" s="51"/>
      <c r="AN76" s="59"/>
      <c r="AO76" s="60"/>
      <c r="AP76" s="61"/>
      <c r="AQ76" s="62"/>
    </row>
    <row r="77" spans="1:43" ht="20.25" customHeight="1" thickTop="1" thickBot="1">
      <c r="A77" s="42"/>
      <c r="B77" s="43"/>
      <c r="C77" s="100"/>
      <c r="D77" s="44"/>
      <c r="E77" s="45"/>
      <c r="F77" s="45"/>
      <c r="G77" s="46"/>
      <c r="H77" s="47"/>
      <c r="I77" s="48"/>
      <c r="J77" s="46"/>
      <c r="K77" s="47"/>
      <c r="L77" s="48"/>
      <c r="M77" s="46"/>
      <c r="N77" s="47"/>
      <c r="O77" s="48"/>
      <c r="P77" s="46"/>
      <c r="Q77" s="47"/>
      <c r="R77" s="48"/>
      <c r="S77" s="49"/>
      <c r="T77" s="49"/>
      <c r="U77" s="49"/>
      <c r="V77" s="49"/>
      <c r="W77" s="184"/>
      <c r="X77" s="50"/>
      <c r="Y77" s="52"/>
      <c r="Z77" s="53"/>
      <c r="AA77" s="54"/>
      <c r="AB77" s="55"/>
      <c r="AC77" s="56"/>
      <c r="AD77" s="54"/>
      <c r="AE77" s="56"/>
      <c r="AF77" s="101"/>
      <c r="AG77" s="57"/>
      <c r="AH77" s="58"/>
      <c r="AI77" s="102"/>
      <c r="AJ77" s="103"/>
      <c r="AK77" s="104"/>
      <c r="AL77" s="104"/>
      <c r="AM77" s="51"/>
      <c r="AN77" s="59"/>
      <c r="AO77" s="60"/>
      <c r="AP77" s="61"/>
      <c r="AQ77" s="62"/>
    </row>
    <row r="78" spans="1:43" ht="20.25" customHeight="1" thickTop="1" thickBot="1">
      <c r="A78" s="42"/>
      <c r="B78" s="43"/>
      <c r="C78" s="100"/>
      <c r="D78" s="44"/>
      <c r="E78" s="45"/>
      <c r="F78" s="45"/>
      <c r="G78" s="46"/>
      <c r="H78" s="47"/>
      <c r="I78" s="48"/>
      <c r="J78" s="46"/>
      <c r="K78" s="47"/>
      <c r="L78" s="48"/>
      <c r="M78" s="46"/>
      <c r="N78" s="47"/>
      <c r="O78" s="48"/>
      <c r="P78" s="46"/>
      <c r="Q78" s="47"/>
      <c r="R78" s="48"/>
      <c r="S78" s="49"/>
      <c r="T78" s="49"/>
      <c r="U78" s="49"/>
      <c r="V78" s="49"/>
      <c r="W78" s="184"/>
      <c r="X78" s="50"/>
      <c r="Y78" s="52"/>
      <c r="Z78" s="53"/>
      <c r="AA78" s="54"/>
      <c r="AB78" s="55"/>
      <c r="AC78" s="56"/>
      <c r="AD78" s="54"/>
      <c r="AE78" s="56"/>
      <c r="AF78" s="101"/>
      <c r="AG78" s="57"/>
      <c r="AH78" s="58"/>
      <c r="AI78" s="102"/>
      <c r="AJ78" s="103"/>
      <c r="AK78" s="104"/>
      <c r="AL78" s="104"/>
      <c r="AM78" s="51"/>
      <c r="AN78" s="59"/>
      <c r="AO78" s="60"/>
      <c r="AP78" s="61"/>
      <c r="AQ78" s="62"/>
    </row>
    <row r="79" spans="1:43" ht="20.25" customHeight="1" thickTop="1" thickBot="1">
      <c r="A79" s="42"/>
      <c r="B79" s="43"/>
      <c r="C79" s="100"/>
      <c r="D79" s="44"/>
      <c r="E79" s="45"/>
      <c r="F79" s="45"/>
      <c r="G79" s="46"/>
      <c r="H79" s="47"/>
      <c r="I79" s="48"/>
      <c r="J79" s="46"/>
      <c r="K79" s="47"/>
      <c r="L79" s="48"/>
      <c r="M79" s="46"/>
      <c r="N79" s="47"/>
      <c r="O79" s="48"/>
      <c r="P79" s="46"/>
      <c r="Q79" s="47"/>
      <c r="R79" s="48"/>
      <c r="S79" s="49"/>
      <c r="T79" s="49"/>
      <c r="U79" s="49"/>
      <c r="V79" s="49"/>
      <c r="W79" s="184"/>
      <c r="X79" s="50"/>
      <c r="Y79" s="52"/>
      <c r="Z79" s="53"/>
      <c r="AA79" s="54"/>
      <c r="AB79" s="55"/>
      <c r="AC79" s="56"/>
      <c r="AD79" s="54"/>
      <c r="AE79" s="56"/>
      <c r="AF79" s="101"/>
      <c r="AG79" s="57"/>
      <c r="AH79" s="58"/>
      <c r="AI79" s="102"/>
      <c r="AJ79" s="103"/>
      <c r="AK79" s="104"/>
      <c r="AL79" s="104"/>
      <c r="AM79" s="51"/>
      <c r="AN79" s="59"/>
      <c r="AO79" s="60"/>
      <c r="AP79" s="61"/>
      <c r="AQ79" s="62"/>
    </row>
    <row r="80" spans="1:43" ht="20.25" customHeight="1" thickTop="1" thickBot="1">
      <c r="A80" s="42"/>
      <c r="B80" s="43"/>
      <c r="C80" s="100"/>
      <c r="D80" s="44"/>
      <c r="E80" s="45"/>
      <c r="F80" s="45"/>
      <c r="G80" s="46"/>
      <c r="H80" s="47"/>
      <c r="I80" s="48"/>
      <c r="J80" s="46"/>
      <c r="K80" s="47"/>
      <c r="L80" s="48"/>
      <c r="M80" s="46"/>
      <c r="N80" s="47"/>
      <c r="O80" s="48"/>
      <c r="P80" s="46"/>
      <c r="Q80" s="47"/>
      <c r="R80" s="48"/>
      <c r="S80" s="49"/>
      <c r="T80" s="49"/>
      <c r="U80" s="49"/>
      <c r="V80" s="49"/>
      <c r="W80" s="184"/>
      <c r="X80" s="50"/>
      <c r="Y80" s="52"/>
      <c r="Z80" s="53"/>
      <c r="AA80" s="54"/>
      <c r="AB80" s="55"/>
      <c r="AC80" s="56"/>
      <c r="AD80" s="54"/>
      <c r="AE80" s="56"/>
      <c r="AF80" s="101"/>
      <c r="AG80" s="57"/>
      <c r="AH80" s="58"/>
      <c r="AI80" s="102"/>
      <c r="AJ80" s="103"/>
      <c r="AK80" s="104"/>
      <c r="AL80" s="104"/>
      <c r="AM80" s="51"/>
      <c r="AN80" s="59"/>
      <c r="AO80" s="60"/>
      <c r="AP80" s="61"/>
      <c r="AQ80" s="62"/>
    </row>
    <row r="81" spans="1:43" ht="20.25" customHeight="1" thickTop="1" thickBot="1">
      <c r="A81" s="42"/>
      <c r="B81" s="43"/>
      <c r="C81" s="100"/>
      <c r="D81" s="44"/>
      <c r="E81" s="45"/>
      <c r="F81" s="45"/>
      <c r="G81" s="46"/>
      <c r="H81" s="47"/>
      <c r="I81" s="48"/>
      <c r="J81" s="46"/>
      <c r="K81" s="47"/>
      <c r="L81" s="48"/>
      <c r="M81" s="46"/>
      <c r="N81" s="47"/>
      <c r="O81" s="48"/>
      <c r="P81" s="46"/>
      <c r="Q81" s="47"/>
      <c r="R81" s="48"/>
      <c r="S81" s="49"/>
      <c r="T81" s="49"/>
      <c r="U81" s="49"/>
      <c r="V81" s="49"/>
      <c r="W81" s="184"/>
      <c r="X81" s="50"/>
      <c r="Y81" s="52"/>
      <c r="Z81" s="53"/>
      <c r="AA81" s="54"/>
      <c r="AB81" s="55"/>
      <c r="AC81" s="56"/>
      <c r="AD81" s="54"/>
      <c r="AE81" s="56"/>
      <c r="AF81" s="101"/>
      <c r="AG81" s="57"/>
      <c r="AH81" s="58"/>
      <c r="AI81" s="102"/>
      <c r="AJ81" s="103"/>
      <c r="AK81" s="104"/>
      <c r="AL81" s="104"/>
      <c r="AM81" s="51"/>
      <c r="AN81" s="59"/>
      <c r="AO81" s="60"/>
      <c r="AP81" s="61"/>
      <c r="AQ81" s="62"/>
    </row>
    <row r="82" spans="1:43" ht="20.25" customHeight="1" thickTop="1" thickBot="1">
      <c r="A82" s="42"/>
      <c r="B82" s="43"/>
      <c r="C82" s="100"/>
      <c r="D82" s="44"/>
      <c r="E82" s="45"/>
      <c r="F82" s="45"/>
      <c r="G82" s="46"/>
      <c r="H82" s="47"/>
      <c r="I82" s="48"/>
      <c r="J82" s="46"/>
      <c r="K82" s="47"/>
      <c r="L82" s="48"/>
      <c r="M82" s="46"/>
      <c r="N82" s="47"/>
      <c r="O82" s="48"/>
      <c r="P82" s="46"/>
      <c r="Q82" s="47"/>
      <c r="R82" s="48"/>
      <c r="S82" s="49"/>
      <c r="T82" s="49"/>
      <c r="U82" s="49"/>
      <c r="V82" s="49"/>
      <c r="W82" s="184"/>
      <c r="X82" s="50"/>
      <c r="Y82" s="52"/>
      <c r="Z82" s="53"/>
      <c r="AA82" s="54"/>
      <c r="AB82" s="55"/>
      <c r="AC82" s="56"/>
      <c r="AD82" s="54"/>
      <c r="AE82" s="56"/>
      <c r="AF82" s="101"/>
      <c r="AG82" s="57"/>
      <c r="AH82" s="58"/>
      <c r="AI82" s="102"/>
      <c r="AJ82" s="103"/>
      <c r="AK82" s="104"/>
      <c r="AL82" s="104"/>
      <c r="AM82" s="51"/>
      <c r="AN82" s="59"/>
      <c r="AO82" s="60"/>
      <c r="AP82" s="61"/>
      <c r="AQ82" s="62"/>
    </row>
    <row r="83" spans="1:43" ht="20.25" customHeight="1" thickTop="1" thickBot="1">
      <c r="A83" s="42"/>
      <c r="B83" s="43"/>
      <c r="C83" s="100"/>
      <c r="D83" s="44"/>
      <c r="E83" s="45"/>
      <c r="F83" s="45"/>
      <c r="G83" s="46"/>
      <c r="H83" s="47"/>
      <c r="I83" s="48"/>
      <c r="J83" s="46"/>
      <c r="K83" s="47"/>
      <c r="L83" s="48"/>
      <c r="M83" s="46"/>
      <c r="N83" s="47"/>
      <c r="O83" s="48"/>
      <c r="P83" s="46"/>
      <c r="Q83" s="47"/>
      <c r="R83" s="48"/>
      <c r="S83" s="49"/>
      <c r="T83" s="49"/>
      <c r="U83" s="49"/>
      <c r="V83" s="49"/>
      <c r="W83" s="184"/>
      <c r="X83" s="50"/>
      <c r="Y83" s="52"/>
      <c r="Z83" s="53"/>
      <c r="AA83" s="54"/>
      <c r="AB83" s="55"/>
      <c r="AC83" s="56"/>
      <c r="AD83" s="54"/>
      <c r="AE83" s="56"/>
      <c r="AF83" s="101"/>
      <c r="AG83" s="57"/>
      <c r="AH83" s="58"/>
      <c r="AI83" s="102"/>
      <c r="AJ83" s="103"/>
      <c r="AK83" s="104"/>
      <c r="AL83" s="104"/>
      <c r="AM83" s="51"/>
      <c r="AN83" s="59"/>
      <c r="AO83" s="60"/>
      <c r="AP83" s="61"/>
      <c r="AQ83" s="62"/>
    </row>
    <row r="84" spans="1:43" ht="20.25" customHeight="1" thickTop="1" thickBot="1">
      <c r="A84" s="42"/>
      <c r="B84" s="43"/>
      <c r="C84" s="100"/>
      <c r="D84" s="44"/>
      <c r="E84" s="45"/>
      <c r="F84" s="45"/>
      <c r="G84" s="46"/>
      <c r="H84" s="47"/>
      <c r="I84" s="48"/>
      <c r="J84" s="46"/>
      <c r="K84" s="47"/>
      <c r="L84" s="48"/>
      <c r="M84" s="46"/>
      <c r="N84" s="47"/>
      <c r="O84" s="48"/>
      <c r="P84" s="46"/>
      <c r="Q84" s="47"/>
      <c r="R84" s="48"/>
      <c r="S84" s="49"/>
      <c r="T84" s="49"/>
      <c r="U84" s="49"/>
      <c r="V84" s="49"/>
      <c r="W84" s="184"/>
      <c r="X84" s="50"/>
      <c r="Y84" s="52"/>
      <c r="Z84" s="53"/>
      <c r="AA84" s="54"/>
      <c r="AB84" s="55"/>
      <c r="AC84" s="56"/>
      <c r="AD84" s="54"/>
      <c r="AE84" s="56"/>
      <c r="AF84" s="101"/>
      <c r="AG84" s="57"/>
      <c r="AH84" s="58"/>
      <c r="AI84" s="102"/>
      <c r="AJ84" s="103"/>
      <c r="AK84" s="104"/>
      <c r="AL84" s="104"/>
      <c r="AM84" s="51"/>
      <c r="AN84" s="59"/>
      <c r="AO84" s="60"/>
      <c r="AP84" s="61"/>
      <c r="AQ84" s="62"/>
    </row>
    <row r="85" spans="1:43" ht="20.25" customHeight="1" thickTop="1" thickBot="1">
      <c r="A85" s="42"/>
      <c r="B85" s="43"/>
      <c r="C85" s="100"/>
      <c r="D85" s="44"/>
      <c r="E85" s="45"/>
      <c r="F85" s="45"/>
      <c r="G85" s="46"/>
      <c r="H85" s="47"/>
      <c r="I85" s="48"/>
      <c r="J85" s="46"/>
      <c r="K85" s="47"/>
      <c r="L85" s="48"/>
      <c r="M85" s="46"/>
      <c r="N85" s="47"/>
      <c r="O85" s="48"/>
      <c r="P85" s="46"/>
      <c r="Q85" s="47"/>
      <c r="R85" s="48"/>
      <c r="S85" s="49"/>
      <c r="T85" s="49"/>
      <c r="U85" s="49"/>
      <c r="V85" s="49"/>
      <c r="W85" s="184"/>
      <c r="X85" s="50"/>
      <c r="Y85" s="52"/>
      <c r="Z85" s="53"/>
      <c r="AA85" s="54"/>
      <c r="AB85" s="55"/>
      <c r="AC85" s="56"/>
      <c r="AD85" s="54"/>
      <c r="AE85" s="56"/>
      <c r="AF85" s="101"/>
      <c r="AG85" s="57"/>
      <c r="AH85" s="58"/>
      <c r="AI85" s="102"/>
      <c r="AJ85" s="103"/>
      <c r="AK85" s="104"/>
      <c r="AL85" s="104"/>
      <c r="AM85" s="51"/>
      <c r="AN85" s="59"/>
      <c r="AO85" s="60"/>
      <c r="AP85" s="61"/>
      <c r="AQ85" s="62"/>
    </row>
    <row r="86" spans="1:43" ht="20.25" customHeight="1" thickTop="1" thickBot="1">
      <c r="A86" s="42"/>
      <c r="B86" s="43"/>
      <c r="C86" s="100"/>
      <c r="D86" s="44"/>
      <c r="E86" s="45"/>
      <c r="F86" s="45"/>
      <c r="G86" s="46"/>
      <c r="H86" s="47"/>
      <c r="I86" s="48"/>
      <c r="J86" s="46"/>
      <c r="K86" s="47"/>
      <c r="L86" s="48"/>
      <c r="M86" s="46"/>
      <c r="N86" s="47"/>
      <c r="O86" s="48"/>
      <c r="P86" s="46"/>
      <c r="Q86" s="47"/>
      <c r="R86" s="48"/>
      <c r="S86" s="49"/>
      <c r="T86" s="49"/>
      <c r="U86" s="49"/>
      <c r="V86" s="49"/>
      <c r="W86" s="184"/>
      <c r="X86" s="50"/>
      <c r="Y86" s="52"/>
      <c r="Z86" s="53"/>
      <c r="AA86" s="54"/>
      <c r="AB86" s="55"/>
      <c r="AC86" s="56"/>
      <c r="AD86" s="54"/>
      <c r="AE86" s="56"/>
      <c r="AF86" s="101"/>
      <c r="AG86" s="57"/>
      <c r="AH86" s="58"/>
      <c r="AI86" s="102"/>
      <c r="AJ86" s="103"/>
      <c r="AK86" s="104"/>
      <c r="AL86" s="104"/>
      <c r="AM86" s="51"/>
      <c r="AN86" s="59"/>
      <c r="AO86" s="60"/>
      <c r="AP86" s="61"/>
      <c r="AQ86" s="62"/>
    </row>
    <row r="87" spans="1:43" ht="20.25" customHeight="1" thickTop="1" thickBot="1">
      <c r="A87" s="42"/>
      <c r="B87" s="43"/>
      <c r="C87" s="100"/>
      <c r="D87" s="44"/>
      <c r="E87" s="45"/>
      <c r="F87" s="45"/>
      <c r="G87" s="46"/>
      <c r="H87" s="47"/>
      <c r="I87" s="48"/>
      <c r="J87" s="46"/>
      <c r="K87" s="47"/>
      <c r="L87" s="48"/>
      <c r="M87" s="46"/>
      <c r="N87" s="47"/>
      <c r="O87" s="48"/>
      <c r="P87" s="46"/>
      <c r="Q87" s="47"/>
      <c r="R87" s="48"/>
      <c r="S87" s="49"/>
      <c r="T87" s="49"/>
      <c r="U87" s="49"/>
      <c r="V87" s="49"/>
      <c r="W87" s="184"/>
      <c r="X87" s="50"/>
      <c r="Y87" s="52"/>
      <c r="Z87" s="53"/>
      <c r="AA87" s="54"/>
      <c r="AB87" s="55"/>
      <c r="AC87" s="56"/>
      <c r="AD87" s="54"/>
      <c r="AE87" s="56"/>
      <c r="AF87" s="101"/>
      <c r="AG87" s="57"/>
      <c r="AH87" s="58"/>
      <c r="AI87" s="102"/>
      <c r="AJ87" s="103"/>
      <c r="AK87" s="104"/>
      <c r="AL87" s="104"/>
      <c r="AM87" s="51"/>
      <c r="AN87" s="59"/>
      <c r="AO87" s="60"/>
      <c r="AP87" s="61"/>
      <c r="AQ87" s="62"/>
    </row>
    <row r="88" spans="1:43" ht="20.25" customHeight="1" thickTop="1" thickBot="1">
      <c r="A88" s="42"/>
      <c r="B88" s="43"/>
      <c r="C88" s="100"/>
      <c r="D88" s="44"/>
      <c r="E88" s="45"/>
      <c r="F88" s="45"/>
      <c r="G88" s="46"/>
      <c r="H88" s="47"/>
      <c r="I88" s="48"/>
      <c r="J88" s="46"/>
      <c r="K88" s="47"/>
      <c r="L88" s="48"/>
      <c r="M88" s="46"/>
      <c r="N88" s="47"/>
      <c r="O88" s="48"/>
      <c r="P88" s="46"/>
      <c r="Q88" s="47"/>
      <c r="R88" s="48"/>
      <c r="S88" s="49"/>
      <c r="T88" s="49"/>
      <c r="U88" s="49"/>
      <c r="V88" s="49"/>
      <c r="W88" s="184"/>
      <c r="X88" s="50"/>
      <c r="Y88" s="52"/>
      <c r="Z88" s="53"/>
      <c r="AA88" s="54"/>
      <c r="AB88" s="55"/>
      <c r="AC88" s="56"/>
      <c r="AD88" s="54"/>
      <c r="AE88" s="56"/>
      <c r="AF88" s="101"/>
      <c r="AG88" s="57"/>
      <c r="AH88" s="58"/>
      <c r="AI88" s="102"/>
      <c r="AJ88" s="103"/>
      <c r="AK88" s="104"/>
      <c r="AL88" s="104"/>
      <c r="AM88" s="51"/>
      <c r="AN88" s="59"/>
      <c r="AO88" s="60"/>
      <c r="AP88" s="61"/>
      <c r="AQ88" s="62"/>
    </row>
    <row r="89" spans="1:43" ht="20.25" customHeight="1" thickTop="1" thickBot="1">
      <c r="A89" s="42"/>
      <c r="B89" s="43"/>
      <c r="C89" s="100"/>
      <c r="D89" s="44"/>
      <c r="E89" s="45"/>
      <c r="F89" s="45"/>
      <c r="G89" s="46"/>
      <c r="H89" s="47"/>
      <c r="I89" s="48"/>
      <c r="J89" s="46"/>
      <c r="K89" s="47"/>
      <c r="L89" s="48"/>
      <c r="M89" s="46"/>
      <c r="N89" s="47"/>
      <c r="O89" s="48"/>
      <c r="P89" s="46"/>
      <c r="Q89" s="47"/>
      <c r="R89" s="48"/>
      <c r="S89" s="49"/>
      <c r="T89" s="49"/>
      <c r="U89" s="49"/>
      <c r="V89" s="49"/>
      <c r="W89" s="184"/>
      <c r="X89" s="50"/>
      <c r="Y89" s="52"/>
      <c r="Z89" s="53"/>
      <c r="AA89" s="54"/>
      <c r="AB89" s="55"/>
      <c r="AC89" s="56"/>
      <c r="AD89" s="54"/>
      <c r="AE89" s="56"/>
      <c r="AF89" s="101"/>
      <c r="AG89" s="57"/>
      <c r="AH89" s="58"/>
      <c r="AI89" s="102"/>
      <c r="AJ89" s="103"/>
      <c r="AK89" s="104"/>
      <c r="AL89" s="104"/>
      <c r="AM89" s="51"/>
      <c r="AN89" s="59"/>
      <c r="AO89" s="60"/>
      <c r="AP89" s="61"/>
      <c r="AQ89" s="62"/>
    </row>
    <row r="90" spans="1:43" ht="20.25" customHeight="1" thickTop="1" thickBot="1">
      <c r="A90" s="42"/>
      <c r="B90" s="43"/>
      <c r="C90" s="100"/>
      <c r="D90" s="44"/>
      <c r="E90" s="45"/>
      <c r="F90" s="45"/>
      <c r="G90" s="46"/>
      <c r="H90" s="47"/>
      <c r="I90" s="48"/>
      <c r="J90" s="46"/>
      <c r="K90" s="47"/>
      <c r="L90" s="48"/>
      <c r="M90" s="46"/>
      <c r="N90" s="47"/>
      <c r="O90" s="48"/>
      <c r="P90" s="46"/>
      <c r="Q90" s="47"/>
      <c r="R90" s="48"/>
      <c r="S90" s="49"/>
      <c r="T90" s="49"/>
      <c r="U90" s="49"/>
      <c r="V90" s="49"/>
      <c r="W90" s="184"/>
      <c r="X90" s="50"/>
      <c r="Y90" s="52"/>
      <c r="Z90" s="53"/>
      <c r="AA90" s="54"/>
      <c r="AB90" s="55"/>
      <c r="AC90" s="56"/>
      <c r="AD90" s="54"/>
      <c r="AE90" s="56"/>
      <c r="AF90" s="101"/>
      <c r="AG90" s="57"/>
      <c r="AH90" s="58"/>
      <c r="AI90" s="102"/>
      <c r="AJ90" s="103"/>
      <c r="AK90" s="104"/>
      <c r="AL90" s="104"/>
      <c r="AM90" s="51"/>
      <c r="AN90" s="59"/>
      <c r="AO90" s="60"/>
      <c r="AP90" s="61"/>
      <c r="AQ90" s="62"/>
    </row>
    <row r="91" spans="1:43" ht="20.25" customHeight="1" thickTop="1" thickBot="1">
      <c r="A91" s="42"/>
      <c r="B91" s="43"/>
      <c r="C91" s="100"/>
      <c r="D91" s="44"/>
      <c r="E91" s="45"/>
      <c r="F91" s="45"/>
      <c r="G91" s="46"/>
      <c r="H91" s="47"/>
      <c r="I91" s="48"/>
      <c r="J91" s="46"/>
      <c r="K91" s="47"/>
      <c r="L91" s="48"/>
      <c r="M91" s="46"/>
      <c r="N91" s="47"/>
      <c r="O91" s="48"/>
      <c r="P91" s="46"/>
      <c r="Q91" s="47"/>
      <c r="R91" s="48"/>
      <c r="S91" s="49"/>
      <c r="T91" s="49"/>
      <c r="U91" s="49"/>
      <c r="V91" s="49"/>
      <c r="W91" s="184"/>
      <c r="X91" s="50"/>
      <c r="Y91" s="52"/>
      <c r="Z91" s="53"/>
      <c r="AA91" s="54"/>
      <c r="AB91" s="55"/>
      <c r="AC91" s="56"/>
      <c r="AD91" s="54"/>
      <c r="AE91" s="56"/>
      <c r="AF91" s="101"/>
      <c r="AG91" s="57"/>
      <c r="AH91" s="58"/>
      <c r="AI91" s="102"/>
      <c r="AJ91" s="103"/>
      <c r="AK91" s="104"/>
      <c r="AL91" s="104"/>
      <c r="AM91" s="51"/>
      <c r="AN91" s="59"/>
      <c r="AO91" s="60"/>
      <c r="AP91" s="61"/>
      <c r="AQ91" s="62"/>
    </row>
    <row r="92" spans="1:43" ht="20.25" customHeight="1" thickTop="1" thickBot="1">
      <c r="A92" s="42"/>
      <c r="B92" s="43"/>
      <c r="C92" s="100"/>
      <c r="D92" s="44"/>
      <c r="E92" s="45"/>
      <c r="F92" s="45"/>
      <c r="G92" s="46"/>
      <c r="H92" s="47"/>
      <c r="I92" s="48"/>
      <c r="J92" s="46"/>
      <c r="K92" s="47"/>
      <c r="L92" s="48"/>
      <c r="M92" s="46"/>
      <c r="N92" s="47"/>
      <c r="O92" s="48"/>
      <c r="P92" s="46"/>
      <c r="Q92" s="47"/>
      <c r="R92" s="48"/>
      <c r="S92" s="49"/>
      <c r="T92" s="49"/>
      <c r="U92" s="49"/>
      <c r="V92" s="49"/>
      <c r="W92" s="184"/>
      <c r="X92" s="50"/>
      <c r="Y92" s="52"/>
      <c r="Z92" s="53"/>
      <c r="AA92" s="54"/>
      <c r="AB92" s="55"/>
      <c r="AC92" s="56"/>
      <c r="AD92" s="54"/>
      <c r="AE92" s="56"/>
      <c r="AF92" s="101"/>
      <c r="AG92" s="57"/>
      <c r="AH92" s="58"/>
      <c r="AI92" s="102"/>
      <c r="AJ92" s="103"/>
      <c r="AK92" s="104"/>
      <c r="AL92" s="104"/>
      <c r="AM92" s="51"/>
      <c r="AN92" s="59"/>
      <c r="AO92" s="60"/>
      <c r="AP92" s="61"/>
      <c r="AQ92" s="62"/>
    </row>
    <row r="93" spans="1:43" ht="20.25" customHeight="1" thickTop="1" thickBot="1">
      <c r="A93" s="42"/>
      <c r="B93" s="43"/>
      <c r="C93" s="100"/>
      <c r="D93" s="44"/>
      <c r="E93" s="45"/>
      <c r="F93" s="45"/>
      <c r="G93" s="46"/>
      <c r="H93" s="47"/>
      <c r="I93" s="48"/>
      <c r="J93" s="46"/>
      <c r="K93" s="47"/>
      <c r="L93" s="48"/>
      <c r="M93" s="46"/>
      <c r="N93" s="47"/>
      <c r="O93" s="48"/>
      <c r="P93" s="46"/>
      <c r="Q93" s="47"/>
      <c r="R93" s="48"/>
      <c r="S93" s="49"/>
      <c r="T93" s="49"/>
      <c r="U93" s="49"/>
      <c r="V93" s="49"/>
      <c r="W93" s="184"/>
      <c r="X93" s="50"/>
      <c r="Y93" s="52"/>
      <c r="Z93" s="53"/>
      <c r="AA93" s="54"/>
      <c r="AB93" s="55"/>
      <c r="AC93" s="56"/>
      <c r="AD93" s="54"/>
      <c r="AE93" s="56"/>
      <c r="AF93" s="101"/>
      <c r="AG93" s="57"/>
      <c r="AH93" s="58"/>
      <c r="AI93" s="102"/>
      <c r="AJ93" s="103"/>
      <c r="AK93" s="104"/>
      <c r="AL93" s="104"/>
      <c r="AM93" s="51"/>
      <c r="AN93" s="59"/>
      <c r="AO93" s="60"/>
      <c r="AP93" s="61"/>
      <c r="AQ93" s="62"/>
    </row>
    <row r="94" spans="1:43" ht="20.25" customHeight="1" thickTop="1" thickBot="1">
      <c r="A94" s="42"/>
      <c r="B94" s="43"/>
      <c r="C94" s="100"/>
      <c r="D94" s="44"/>
      <c r="E94" s="45"/>
      <c r="F94" s="45"/>
      <c r="G94" s="46"/>
      <c r="H94" s="47"/>
      <c r="I94" s="48"/>
      <c r="J94" s="46"/>
      <c r="K94" s="47"/>
      <c r="L94" s="48"/>
      <c r="M94" s="46"/>
      <c r="N94" s="47"/>
      <c r="O94" s="48"/>
      <c r="P94" s="46"/>
      <c r="Q94" s="47"/>
      <c r="R94" s="48"/>
      <c r="S94" s="49"/>
      <c r="T94" s="49"/>
      <c r="U94" s="49"/>
      <c r="V94" s="49"/>
      <c r="W94" s="184"/>
      <c r="X94" s="50"/>
      <c r="Y94" s="52"/>
      <c r="Z94" s="53"/>
      <c r="AA94" s="54"/>
      <c r="AB94" s="55"/>
      <c r="AC94" s="56"/>
      <c r="AD94" s="54"/>
      <c r="AE94" s="56"/>
      <c r="AF94" s="101"/>
      <c r="AG94" s="57"/>
      <c r="AH94" s="58"/>
      <c r="AI94" s="102"/>
      <c r="AJ94" s="103"/>
      <c r="AK94" s="104"/>
      <c r="AL94" s="104"/>
      <c r="AM94" s="51"/>
      <c r="AN94" s="59"/>
      <c r="AO94" s="60"/>
      <c r="AP94" s="61"/>
      <c r="AQ94" s="62"/>
    </row>
    <row r="95" spans="1:43" ht="20.25" customHeight="1" thickTop="1" thickBot="1">
      <c r="A95" s="42"/>
      <c r="B95" s="43"/>
      <c r="C95" s="100"/>
      <c r="D95" s="44"/>
      <c r="E95" s="45"/>
      <c r="F95" s="45"/>
      <c r="G95" s="46"/>
      <c r="H95" s="47"/>
      <c r="I95" s="48"/>
      <c r="J95" s="46"/>
      <c r="K95" s="47"/>
      <c r="L95" s="48"/>
      <c r="M95" s="46"/>
      <c r="N95" s="47"/>
      <c r="O95" s="48"/>
      <c r="P95" s="46"/>
      <c r="Q95" s="47"/>
      <c r="R95" s="48"/>
      <c r="S95" s="49"/>
      <c r="T95" s="49"/>
      <c r="U95" s="49"/>
      <c r="V95" s="49"/>
      <c r="W95" s="184"/>
      <c r="X95" s="50"/>
      <c r="Y95" s="52"/>
      <c r="Z95" s="53"/>
      <c r="AA95" s="54"/>
      <c r="AB95" s="55"/>
      <c r="AC95" s="56"/>
      <c r="AD95" s="54"/>
      <c r="AE95" s="56"/>
      <c r="AF95" s="101"/>
      <c r="AG95" s="57"/>
      <c r="AH95" s="58"/>
      <c r="AI95" s="102"/>
      <c r="AJ95" s="103"/>
      <c r="AK95" s="104"/>
      <c r="AL95" s="104"/>
      <c r="AM95" s="51"/>
      <c r="AN95" s="59"/>
      <c r="AO95" s="60"/>
      <c r="AP95" s="61"/>
      <c r="AQ95" s="62"/>
    </row>
    <row r="96" spans="1:43" ht="20.25" customHeight="1" thickTop="1" thickBot="1">
      <c r="A96" s="42"/>
      <c r="B96" s="43"/>
      <c r="C96" s="100"/>
      <c r="D96" s="44"/>
      <c r="E96" s="45"/>
      <c r="F96" s="45"/>
      <c r="G96" s="46"/>
      <c r="H96" s="47"/>
      <c r="I96" s="48"/>
      <c r="J96" s="46"/>
      <c r="K96" s="47"/>
      <c r="L96" s="48"/>
      <c r="M96" s="46"/>
      <c r="N96" s="47"/>
      <c r="O96" s="48"/>
      <c r="P96" s="46"/>
      <c r="Q96" s="47"/>
      <c r="R96" s="48"/>
      <c r="S96" s="49"/>
      <c r="T96" s="49"/>
      <c r="U96" s="49"/>
      <c r="V96" s="49"/>
      <c r="W96" s="184"/>
      <c r="X96" s="50"/>
      <c r="Y96" s="52"/>
      <c r="Z96" s="53"/>
      <c r="AA96" s="54"/>
      <c r="AB96" s="55"/>
      <c r="AC96" s="56"/>
      <c r="AD96" s="54"/>
      <c r="AE96" s="56"/>
      <c r="AF96" s="101"/>
      <c r="AG96" s="57"/>
      <c r="AH96" s="58"/>
      <c r="AI96" s="102"/>
      <c r="AJ96" s="103"/>
      <c r="AK96" s="104"/>
      <c r="AL96" s="104"/>
      <c r="AM96" s="51"/>
      <c r="AN96" s="59"/>
      <c r="AO96" s="60"/>
      <c r="AP96" s="61"/>
      <c r="AQ96" s="62"/>
    </row>
    <row r="97" spans="1:43" ht="20.25" customHeight="1" thickTop="1" thickBot="1">
      <c r="A97" s="42"/>
      <c r="B97" s="43"/>
      <c r="C97" s="100"/>
      <c r="D97" s="44"/>
      <c r="E97" s="45"/>
      <c r="F97" s="45"/>
      <c r="G97" s="46"/>
      <c r="H97" s="47"/>
      <c r="I97" s="48"/>
      <c r="J97" s="46"/>
      <c r="K97" s="47"/>
      <c r="L97" s="48"/>
      <c r="M97" s="46"/>
      <c r="N97" s="47"/>
      <c r="O97" s="48"/>
      <c r="P97" s="46"/>
      <c r="Q97" s="47"/>
      <c r="R97" s="48"/>
      <c r="S97" s="49"/>
      <c r="T97" s="49"/>
      <c r="U97" s="49"/>
      <c r="V97" s="49"/>
      <c r="W97" s="184"/>
      <c r="X97" s="50"/>
      <c r="Y97" s="52"/>
      <c r="Z97" s="53"/>
      <c r="AA97" s="54"/>
      <c r="AB97" s="55"/>
      <c r="AC97" s="56"/>
      <c r="AD97" s="54"/>
      <c r="AE97" s="56"/>
      <c r="AF97" s="101"/>
      <c r="AG97" s="57"/>
      <c r="AH97" s="58"/>
      <c r="AI97" s="102"/>
      <c r="AJ97" s="103"/>
      <c r="AK97" s="104"/>
      <c r="AL97" s="104"/>
      <c r="AM97" s="51"/>
      <c r="AN97" s="59"/>
      <c r="AO97" s="60"/>
      <c r="AP97" s="61"/>
      <c r="AQ97" s="62"/>
    </row>
    <row r="98" spans="1:43" ht="20.25" customHeight="1" thickTop="1" thickBot="1">
      <c r="A98" s="42"/>
      <c r="B98" s="43"/>
      <c r="C98" s="100"/>
      <c r="D98" s="44"/>
      <c r="E98" s="45"/>
      <c r="F98" s="45"/>
      <c r="G98" s="46"/>
      <c r="H98" s="47"/>
      <c r="I98" s="48"/>
      <c r="J98" s="46"/>
      <c r="K98" s="47"/>
      <c r="L98" s="48"/>
      <c r="M98" s="46"/>
      <c r="N98" s="47"/>
      <c r="O98" s="48"/>
      <c r="P98" s="46"/>
      <c r="Q98" s="47"/>
      <c r="R98" s="48"/>
      <c r="S98" s="49"/>
      <c r="T98" s="49"/>
      <c r="U98" s="49"/>
      <c r="V98" s="49"/>
      <c r="W98" s="184"/>
      <c r="X98" s="50"/>
      <c r="Y98" s="52"/>
      <c r="Z98" s="53"/>
      <c r="AA98" s="54"/>
      <c r="AB98" s="55"/>
      <c r="AC98" s="56"/>
      <c r="AD98" s="54"/>
      <c r="AE98" s="56"/>
      <c r="AF98" s="101"/>
      <c r="AG98" s="57"/>
      <c r="AH98" s="58"/>
      <c r="AI98" s="102"/>
      <c r="AJ98" s="103"/>
      <c r="AK98" s="104"/>
      <c r="AL98" s="104"/>
      <c r="AM98" s="51"/>
      <c r="AN98" s="59"/>
      <c r="AO98" s="60"/>
      <c r="AP98" s="61"/>
      <c r="AQ98" s="62"/>
    </row>
    <row r="99" spans="1:43" ht="20.25" customHeight="1" thickTop="1" thickBot="1">
      <c r="A99" s="42"/>
      <c r="B99" s="43"/>
      <c r="C99" s="100"/>
      <c r="D99" s="44"/>
      <c r="E99" s="45"/>
      <c r="F99" s="45"/>
      <c r="G99" s="46"/>
      <c r="H99" s="47"/>
      <c r="I99" s="48"/>
      <c r="J99" s="46"/>
      <c r="K99" s="47"/>
      <c r="L99" s="48"/>
      <c r="M99" s="46"/>
      <c r="N99" s="47"/>
      <c r="O99" s="48"/>
      <c r="P99" s="46"/>
      <c r="Q99" s="47"/>
      <c r="R99" s="48"/>
      <c r="S99" s="49"/>
      <c r="T99" s="49"/>
      <c r="U99" s="49"/>
      <c r="V99" s="49"/>
      <c r="W99" s="184"/>
      <c r="X99" s="50"/>
      <c r="Y99" s="52"/>
      <c r="Z99" s="53"/>
      <c r="AA99" s="54"/>
      <c r="AB99" s="55"/>
      <c r="AC99" s="56"/>
      <c r="AD99" s="54"/>
      <c r="AE99" s="56"/>
      <c r="AF99" s="101"/>
      <c r="AG99" s="57"/>
      <c r="AH99" s="58"/>
      <c r="AI99" s="102"/>
      <c r="AJ99" s="103"/>
      <c r="AK99" s="104"/>
      <c r="AL99" s="104"/>
      <c r="AM99" s="51"/>
      <c r="AN99" s="59"/>
      <c r="AO99" s="60"/>
      <c r="AP99" s="61"/>
      <c r="AQ99" s="62"/>
    </row>
    <row r="100" spans="1:43" ht="20.25" customHeight="1" thickTop="1" thickBot="1">
      <c r="A100" s="42"/>
      <c r="B100" s="43"/>
      <c r="C100" s="100"/>
      <c r="D100" s="44"/>
      <c r="E100" s="45"/>
      <c r="F100" s="45"/>
      <c r="G100" s="46"/>
      <c r="H100" s="47"/>
      <c r="I100" s="48"/>
      <c r="J100" s="46"/>
      <c r="K100" s="47"/>
      <c r="L100" s="48"/>
      <c r="M100" s="46"/>
      <c r="N100" s="47"/>
      <c r="O100" s="48"/>
      <c r="P100" s="46"/>
      <c r="Q100" s="47"/>
      <c r="R100" s="48"/>
      <c r="S100" s="49"/>
      <c r="T100" s="49"/>
      <c r="U100" s="49"/>
      <c r="V100" s="49"/>
      <c r="W100" s="184"/>
      <c r="X100" s="50"/>
      <c r="Y100" s="52"/>
      <c r="Z100" s="53"/>
      <c r="AA100" s="54"/>
      <c r="AB100" s="55"/>
      <c r="AC100" s="56"/>
      <c r="AD100" s="54"/>
      <c r="AE100" s="56"/>
      <c r="AF100" s="101"/>
      <c r="AG100" s="57"/>
      <c r="AH100" s="58"/>
      <c r="AI100" s="102"/>
      <c r="AJ100" s="103"/>
      <c r="AK100" s="104"/>
      <c r="AL100" s="104"/>
      <c r="AM100" s="51"/>
      <c r="AN100" s="59"/>
      <c r="AO100" s="60"/>
      <c r="AP100" s="61"/>
      <c r="AQ100" s="62"/>
    </row>
    <row r="101" spans="1:43" ht="20.25" customHeight="1" thickTop="1" thickBot="1">
      <c r="A101" s="42"/>
      <c r="B101" s="43"/>
      <c r="C101" s="100"/>
      <c r="D101" s="44"/>
      <c r="E101" s="45"/>
      <c r="F101" s="45"/>
      <c r="G101" s="46"/>
      <c r="H101" s="47"/>
      <c r="I101" s="48"/>
      <c r="J101" s="46"/>
      <c r="K101" s="47"/>
      <c r="L101" s="48"/>
      <c r="M101" s="46"/>
      <c r="N101" s="47"/>
      <c r="O101" s="48"/>
      <c r="P101" s="46"/>
      <c r="Q101" s="47"/>
      <c r="R101" s="48"/>
      <c r="S101" s="49"/>
      <c r="T101" s="49"/>
      <c r="U101" s="49"/>
      <c r="V101" s="49"/>
      <c r="W101" s="184"/>
      <c r="X101" s="50"/>
      <c r="Y101" s="52"/>
      <c r="Z101" s="53"/>
      <c r="AA101" s="54"/>
      <c r="AB101" s="55"/>
      <c r="AC101" s="56"/>
      <c r="AD101" s="54"/>
      <c r="AE101" s="56"/>
      <c r="AF101" s="101"/>
      <c r="AG101" s="57"/>
      <c r="AH101" s="58"/>
      <c r="AI101" s="102"/>
      <c r="AJ101" s="103"/>
      <c r="AK101" s="104"/>
      <c r="AL101" s="104"/>
      <c r="AM101" s="51"/>
      <c r="AN101" s="59"/>
      <c r="AO101" s="60"/>
      <c r="AP101" s="61"/>
      <c r="AQ101" s="62"/>
    </row>
    <row r="102" spans="1:43" ht="20.25" customHeight="1" thickTop="1" thickBot="1">
      <c r="A102" s="42"/>
      <c r="B102" s="43"/>
      <c r="C102" s="100"/>
      <c r="D102" s="44"/>
      <c r="E102" s="45"/>
      <c r="F102" s="45"/>
      <c r="G102" s="46"/>
      <c r="H102" s="47"/>
      <c r="I102" s="48"/>
      <c r="J102" s="46"/>
      <c r="K102" s="47"/>
      <c r="L102" s="48"/>
      <c r="M102" s="46"/>
      <c r="N102" s="47"/>
      <c r="O102" s="48"/>
      <c r="P102" s="46"/>
      <c r="Q102" s="47"/>
      <c r="R102" s="48"/>
      <c r="S102" s="49"/>
      <c r="T102" s="49"/>
      <c r="U102" s="49"/>
      <c r="V102" s="49"/>
      <c r="W102" s="184"/>
      <c r="X102" s="50"/>
      <c r="Y102" s="52"/>
      <c r="Z102" s="53"/>
      <c r="AA102" s="54"/>
      <c r="AB102" s="55"/>
      <c r="AC102" s="56"/>
      <c r="AD102" s="54"/>
      <c r="AE102" s="56"/>
      <c r="AF102" s="101"/>
      <c r="AG102" s="57"/>
      <c r="AH102" s="58"/>
      <c r="AI102" s="102"/>
      <c r="AJ102" s="103"/>
      <c r="AK102" s="104"/>
      <c r="AL102" s="104"/>
      <c r="AM102" s="51"/>
      <c r="AN102" s="59"/>
      <c r="AO102" s="60"/>
      <c r="AP102" s="61"/>
      <c r="AQ102" s="62"/>
    </row>
    <row r="103" spans="1:43" ht="20.25" customHeight="1" thickTop="1" thickBot="1">
      <c r="A103" s="42"/>
      <c r="B103" s="43"/>
      <c r="C103" s="100"/>
      <c r="D103" s="44"/>
      <c r="E103" s="45"/>
      <c r="F103" s="45"/>
      <c r="G103" s="46"/>
      <c r="H103" s="47"/>
      <c r="I103" s="48"/>
      <c r="J103" s="46"/>
      <c r="K103" s="47"/>
      <c r="L103" s="48"/>
      <c r="M103" s="46"/>
      <c r="N103" s="47"/>
      <c r="O103" s="48"/>
      <c r="P103" s="46"/>
      <c r="Q103" s="47"/>
      <c r="R103" s="48"/>
      <c r="S103" s="49"/>
      <c r="T103" s="49"/>
      <c r="U103" s="49"/>
      <c r="V103" s="49"/>
      <c r="W103" s="184"/>
      <c r="X103" s="50"/>
      <c r="Y103" s="52"/>
      <c r="Z103" s="53"/>
      <c r="AA103" s="54"/>
      <c r="AB103" s="55"/>
      <c r="AC103" s="56"/>
      <c r="AD103" s="54"/>
      <c r="AE103" s="56"/>
      <c r="AF103" s="101"/>
      <c r="AG103" s="57"/>
      <c r="AH103" s="58"/>
      <c r="AI103" s="102"/>
      <c r="AJ103" s="103"/>
      <c r="AK103" s="104"/>
      <c r="AL103" s="104"/>
      <c r="AM103" s="51"/>
      <c r="AN103" s="59"/>
      <c r="AO103" s="60"/>
      <c r="AP103" s="61"/>
      <c r="AQ103" s="62"/>
    </row>
    <row r="104" spans="1:43" ht="20.25" customHeight="1" thickTop="1" thickBot="1">
      <c r="A104" s="42"/>
      <c r="B104" s="43"/>
      <c r="C104" s="100"/>
      <c r="D104" s="44"/>
      <c r="E104" s="45"/>
      <c r="F104" s="45"/>
      <c r="G104" s="46"/>
      <c r="H104" s="47"/>
      <c r="I104" s="48"/>
      <c r="J104" s="46"/>
      <c r="K104" s="47"/>
      <c r="L104" s="48"/>
      <c r="M104" s="46"/>
      <c r="N104" s="47"/>
      <c r="O104" s="48"/>
      <c r="P104" s="46"/>
      <c r="Q104" s="47"/>
      <c r="R104" s="48"/>
      <c r="S104" s="49"/>
      <c r="T104" s="49"/>
      <c r="U104" s="49"/>
      <c r="V104" s="49"/>
      <c r="W104" s="184"/>
      <c r="X104" s="50"/>
      <c r="Y104" s="52"/>
      <c r="Z104" s="53"/>
      <c r="AA104" s="54"/>
      <c r="AB104" s="55"/>
      <c r="AC104" s="56"/>
      <c r="AD104" s="54"/>
      <c r="AE104" s="56"/>
      <c r="AF104" s="101"/>
      <c r="AG104" s="57"/>
      <c r="AH104" s="58"/>
      <c r="AI104" s="102"/>
      <c r="AJ104" s="103"/>
      <c r="AK104" s="104"/>
      <c r="AL104" s="104"/>
      <c r="AM104" s="51"/>
      <c r="AN104" s="59"/>
      <c r="AO104" s="60"/>
      <c r="AP104" s="61"/>
      <c r="AQ104" s="62"/>
    </row>
    <row r="105" spans="1:43" ht="20.25" customHeight="1" thickTop="1" thickBot="1">
      <c r="A105" s="42"/>
      <c r="B105" s="43"/>
      <c r="C105" s="100"/>
      <c r="D105" s="44"/>
      <c r="E105" s="45"/>
      <c r="F105" s="45"/>
      <c r="G105" s="46"/>
      <c r="H105" s="47"/>
      <c r="I105" s="48"/>
      <c r="J105" s="46"/>
      <c r="K105" s="47"/>
      <c r="L105" s="48"/>
      <c r="M105" s="46"/>
      <c r="N105" s="47"/>
      <c r="O105" s="48"/>
      <c r="P105" s="46"/>
      <c r="Q105" s="47"/>
      <c r="R105" s="48"/>
      <c r="S105" s="49"/>
      <c r="T105" s="49"/>
      <c r="U105" s="49"/>
      <c r="V105" s="49"/>
      <c r="W105" s="184"/>
      <c r="X105" s="50"/>
      <c r="Y105" s="52"/>
      <c r="Z105" s="53"/>
      <c r="AA105" s="54"/>
      <c r="AB105" s="55"/>
      <c r="AC105" s="56"/>
      <c r="AD105" s="54"/>
      <c r="AE105" s="56"/>
      <c r="AF105" s="101"/>
      <c r="AG105" s="57"/>
      <c r="AH105" s="58"/>
      <c r="AI105" s="102"/>
      <c r="AJ105" s="103"/>
      <c r="AK105" s="104"/>
      <c r="AL105" s="104"/>
      <c r="AM105" s="51"/>
      <c r="AN105" s="59"/>
      <c r="AO105" s="60"/>
      <c r="AP105" s="61"/>
      <c r="AQ105" s="62"/>
    </row>
    <row r="106" spans="1:43" ht="20.25" customHeight="1" thickTop="1" thickBot="1">
      <c r="A106" s="42"/>
      <c r="B106" s="43"/>
      <c r="C106" s="100"/>
      <c r="D106" s="44"/>
      <c r="E106" s="45"/>
      <c r="F106" s="45"/>
      <c r="G106" s="46"/>
      <c r="H106" s="47"/>
      <c r="I106" s="48"/>
      <c r="J106" s="46"/>
      <c r="K106" s="47"/>
      <c r="L106" s="48"/>
      <c r="M106" s="46"/>
      <c r="N106" s="47"/>
      <c r="O106" s="48"/>
      <c r="P106" s="46"/>
      <c r="Q106" s="47"/>
      <c r="R106" s="48"/>
      <c r="S106" s="49"/>
      <c r="T106" s="49"/>
      <c r="U106" s="49"/>
      <c r="V106" s="49"/>
      <c r="W106" s="184"/>
      <c r="X106" s="50"/>
      <c r="Y106" s="52"/>
      <c r="Z106" s="53"/>
      <c r="AA106" s="54"/>
      <c r="AB106" s="55"/>
      <c r="AC106" s="56"/>
      <c r="AD106" s="54"/>
      <c r="AE106" s="56"/>
      <c r="AF106" s="101"/>
      <c r="AG106" s="57"/>
      <c r="AH106" s="58"/>
      <c r="AI106" s="102"/>
      <c r="AJ106" s="103"/>
      <c r="AK106" s="104"/>
      <c r="AL106" s="104"/>
      <c r="AM106" s="51"/>
      <c r="AN106" s="59"/>
      <c r="AO106" s="60"/>
      <c r="AP106" s="61"/>
      <c r="AQ106" s="62"/>
    </row>
    <row r="107" spans="1:43" ht="20.25" customHeight="1" thickTop="1" thickBot="1">
      <c r="A107" s="42"/>
      <c r="B107" s="43"/>
      <c r="C107" s="100"/>
      <c r="D107" s="44"/>
      <c r="E107" s="45"/>
      <c r="F107" s="45"/>
      <c r="G107" s="46"/>
      <c r="H107" s="47"/>
      <c r="I107" s="48"/>
      <c r="J107" s="46"/>
      <c r="K107" s="47"/>
      <c r="L107" s="48"/>
      <c r="M107" s="46"/>
      <c r="N107" s="47"/>
      <c r="O107" s="48"/>
      <c r="P107" s="46"/>
      <c r="Q107" s="47"/>
      <c r="R107" s="48"/>
      <c r="S107" s="49"/>
      <c r="T107" s="49"/>
      <c r="U107" s="49"/>
      <c r="V107" s="49"/>
      <c r="W107" s="184"/>
      <c r="X107" s="50"/>
      <c r="Y107" s="52"/>
      <c r="Z107" s="53"/>
      <c r="AA107" s="54"/>
      <c r="AB107" s="55"/>
      <c r="AC107" s="56"/>
      <c r="AD107" s="54"/>
      <c r="AE107" s="56"/>
      <c r="AF107" s="101"/>
      <c r="AG107" s="57"/>
      <c r="AH107" s="58"/>
      <c r="AI107" s="102"/>
      <c r="AJ107" s="103"/>
      <c r="AK107" s="104"/>
      <c r="AL107" s="104"/>
      <c r="AM107" s="51"/>
      <c r="AN107" s="59"/>
      <c r="AO107" s="60"/>
      <c r="AP107" s="61"/>
      <c r="AQ107" s="62"/>
    </row>
    <row r="108" spans="1:43" ht="20.25" customHeight="1" thickTop="1" thickBot="1">
      <c r="A108" s="42"/>
      <c r="B108" s="43"/>
      <c r="C108" s="100"/>
      <c r="D108" s="44"/>
      <c r="E108" s="45"/>
      <c r="F108" s="45"/>
      <c r="G108" s="46"/>
      <c r="H108" s="47"/>
      <c r="I108" s="48"/>
      <c r="J108" s="46"/>
      <c r="K108" s="47"/>
      <c r="L108" s="48"/>
      <c r="M108" s="46"/>
      <c r="N108" s="47"/>
      <c r="O108" s="48"/>
      <c r="P108" s="46"/>
      <c r="Q108" s="47"/>
      <c r="R108" s="48"/>
      <c r="S108" s="49"/>
      <c r="T108" s="49"/>
      <c r="U108" s="49"/>
      <c r="V108" s="49"/>
      <c r="W108" s="184"/>
      <c r="X108" s="50"/>
      <c r="Y108" s="52"/>
      <c r="Z108" s="53"/>
      <c r="AA108" s="54"/>
      <c r="AB108" s="55"/>
      <c r="AC108" s="56"/>
      <c r="AD108" s="54"/>
      <c r="AE108" s="56"/>
      <c r="AF108" s="101"/>
      <c r="AG108" s="57"/>
      <c r="AH108" s="58"/>
      <c r="AI108" s="102"/>
      <c r="AJ108" s="103"/>
      <c r="AK108" s="104"/>
      <c r="AL108" s="104"/>
      <c r="AM108" s="51"/>
      <c r="AN108" s="59"/>
      <c r="AO108" s="60"/>
      <c r="AP108" s="61"/>
      <c r="AQ108" s="62"/>
    </row>
    <row r="109" spans="1:43" ht="20.25" customHeight="1" thickTop="1" thickBot="1">
      <c r="A109" s="42"/>
      <c r="B109" s="43"/>
      <c r="C109" s="100"/>
      <c r="D109" s="44"/>
      <c r="E109" s="45"/>
      <c r="F109" s="45"/>
      <c r="G109" s="46"/>
      <c r="H109" s="47"/>
      <c r="I109" s="48"/>
      <c r="J109" s="46"/>
      <c r="K109" s="47"/>
      <c r="L109" s="48"/>
      <c r="M109" s="46"/>
      <c r="N109" s="47"/>
      <c r="O109" s="48"/>
      <c r="P109" s="46"/>
      <c r="Q109" s="47"/>
      <c r="R109" s="48"/>
      <c r="S109" s="49"/>
      <c r="T109" s="49"/>
      <c r="U109" s="49"/>
      <c r="V109" s="49"/>
      <c r="W109" s="184"/>
      <c r="X109" s="50"/>
      <c r="Y109" s="52"/>
      <c r="Z109" s="53"/>
      <c r="AA109" s="54"/>
      <c r="AB109" s="55"/>
      <c r="AC109" s="56"/>
      <c r="AD109" s="54"/>
      <c r="AE109" s="56"/>
      <c r="AF109" s="101"/>
      <c r="AG109" s="57"/>
      <c r="AH109" s="58"/>
      <c r="AI109" s="102"/>
      <c r="AJ109" s="103"/>
      <c r="AK109" s="104"/>
      <c r="AL109" s="104"/>
      <c r="AM109" s="51"/>
      <c r="AN109" s="59"/>
      <c r="AO109" s="60"/>
      <c r="AP109" s="61"/>
      <c r="AQ109" s="62"/>
    </row>
    <row r="110" spans="1:43" ht="20.25" customHeight="1" thickTop="1" thickBot="1">
      <c r="A110" s="42"/>
      <c r="B110" s="43"/>
      <c r="C110" s="100"/>
      <c r="D110" s="44"/>
      <c r="E110" s="45"/>
      <c r="F110" s="45"/>
      <c r="G110" s="46"/>
      <c r="H110" s="47"/>
      <c r="I110" s="48"/>
      <c r="J110" s="46"/>
      <c r="K110" s="47"/>
      <c r="L110" s="48"/>
      <c r="M110" s="46"/>
      <c r="N110" s="47"/>
      <c r="O110" s="48"/>
      <c r="P110" s="46"/>
      <c r="Q110" s="47"/>
      <c r="R110" s="48"/>
      <c r="S110" s="49"/>
      <c r="T110" s="49"/>
      <c r="U110" s="49"/>
      <c r="V110" s="49"/>
      <c r="W110" s="184"/>
      <c r="X110" s="50"/>
      <c r="Y110" s="52"/>
      <c r="Z110" s="53"/>
      <c r="AA110" s="54"/>
      <c r="AB110" s="55"/>
      <c r="AC110" s="56"/>
      <c r="AD110" s="54"/>
      <c r="AE110" s="56"/>
      <c r="AF110" s="101"/>
      <c r="AG110" s="57"/>
      <c r="AH110" s="58"/>
      <c r="AI110" s="102"/>
      <c r="AJ110" s="103"/>
      <c r="AK110" s="104"/>
      <c r="AL110" s="104"/>
      <c r="AM110" s="51"/>
      <c r="AN110" s="59"/>
      <c r="AO110" s="60"/>
      <c r="AP110" s="61"/>
      <c r="AQ110" s="62"/>
    </row>
    <row r="111" spans="1:43" ht="20.25" customHeight="1" thickTop="1" thickBot="1">
      <c r="A111" s="42"/>
      <c r="B111" s="43"/>
      <c r="C111" s="100"/>
      <c r="D111" s="44"/>
      <c r="E111" s="45"/>
      <c r="F111" s="45"/>
      <c r="G111" s="46"/>
      <c r="H111" s="47"/>
      <c r="I111" s="48"/>
      <c r="J111" s="46"/>
      <c r="K111" s="47"/>
      <c r="L111" s="48"/>
      <c r="M111" s="46"/>
      <c r="N111" s="47"/>
      <c r="O111" s="48"/>
      <c r="P111" s="46"/>
      <c r="Q111" s="47"/>
      <c r="R111" s="48"/>
      <c r="S111" s="49"/>
      <c r="T111" s="49"/>
      <c r="U111" s="49"/>
      <c r="V111" s="49"/>
      <c r="W111" s="184"/>
      <c r="X111" s="50"/>
      <c r="Y111" s="52"/>
      <c r="Z111" s="53"/>
      <c r="AA111" s="54"/>
      <c r="AB111" s="55"/>
      <c r="AC111" s="56"/>
      <c r="AD111" s="54"/>
      <c r="AE111" s="56"/>
      <c r="AF111" s="101"/>
      <c r="AG111" s="57"/>
      <c r="AH111" s="58"/>
      <c r="AI111" s="102"/>
      <c r="AJ111" s="103"/>
      <c r="AK111" s="104"/>
      <c r="AL111" s="104"/>
      <c r="AM111" s="51"/>
      <c r="AN111" s="59"/>
      <c r="AO111" s="60"/>
      <c r="AP111" s="61"/>
      <c r="AQ111" s="62"/>
    </row>
    <row r="112" spans="1:43" ht="20.25" customHeight="1" thickTop="1" thickBot="1">
      <c r="A112" s="42"/>
      <c r="B112" s="43"/>
      <c r="C112" s="100"/>
      <c r="D112" s="44"/>
      <c r="E112" s="45"/>
      <c r="F112" s="45"/>
      <c r="G112" s="46"/>
      <c r="H112" s="47"/>
      <c r="I112" s="48"/>
      <c r="J112" s="46"/>
      <c r="K112" s="47"/>
      <c r="L112" s="48"/>
      <c r="M112" s="46"/>
      <c r="N112" s="47"/>
      <c r="O112" s="48"/>
      <c r="P112" s="46"/>
      <c r="Q112" s="47"/>
      <c r="R112" s="48"/>
      <c r="S112" s="49"/>
      <c r="T112" s="49"/>
      <c r="U112" s="49"/>
      <c r="V112" s="49"/>
      <c r="W112" s="184"/>
      <c r="X112" s="50"/>
      <c r="Y112" s="52"/>
      <c r="Z112" s="53"/>
      <c r="AA112" s="54"/>
      <c r="AB112" s="55"/>
      <c r="AC112" s="56"/>
      <c r="AD112" s="54"/>
      <c r="AE112" s="56"/>
      <c r="AF112" s="101"/>
      <c r="AG112" s="57"/>
      <c r="AH112" s="58"/>
      <c r="AI112" s="102"/>
      <c r="AJ112" s="103"/>
      <c r="AK112" s="104"/>
      <c r="AL112" s="104"/>
      <c r="AM112" s="51"/>
      <c r="AN112" s="59"/>
      <c r="AO112" s="60"/>
      <c r="AP112" s="61"/>
      <c r="AQ112" s="62"/>
    </row>
    <row r="113" spans="1:43" ht="20.25" customHeight="1" thickTop="1" thickBot="1">
      <c r="A113" s="42"/>
      <c r="B113" s="43"/>
      <c r="C113" s="100"/>
      <c r="D113" s="44"/>
      <c r="E113" s="45"/>
      <c r="F113" s="45"/>
      <c r="G113" s="46"/>
      <c r="H113" s="47"/>
      <c r="I113" s="48"/>
      <c r="J113" s="46"/>
      <c r="K113" s="47"/>
      <c r="L113" s="48"/>
      <c r="M113" s="46"/>
      <c r="N113" s="47"/>
      <c r="O113" s="48"/>
      <c r="P113" s="46"/>
      <c r="Q113" s="47"/>
      <c r="R113" s="48"/>
      <c r="S113" s="49"/>
      <c r="T113" s="49"/>
      <c r="U113" s="49"/>
      <c r="V113" s="49"/>
      <c r="W113" s="184"/>
      <c r="X113" s="50"/>
      <c r="Y113" s="52"/>
      <c r="Z113" s="53"/>
      <c r="AA113" s="54"/>
      <c r="AB113" s="55"/>
      <c r="AC113" s="56"/>
      <c r="AD113" s="54"/>
      <c r="AE113" s="56"/>
      <c r="AF113" s="101"/>
      <c r="AG113" s="57"/>
      <c r="AH113" s="58"/>
      <c r="AI113" s="102"/>
      <c r="AJ113" s="103"/>
      <c r="AK113" s="104"/>
      <c r="AL113" s="104"/>
      <c r="AM113" s="51"/>
      <c r="AN113" s="59"/>
      <c r="AO113" s="60"/>
      <c r="AP113" s="61"/>
      <c r="AQ113" s="62"/>
    </row>
    <row r="114" spans="1:43" ht="20.25" customHeight="1" thickTop="1" thickBot="1">
      <c r="A114" s="42"/>
      <c r="B114" s="43"/>
      <c r="C114" s="100"/>
      <c r="D114" s="44"/>
      <c r="E114" s="45"/>
      <c r="F114" s="45"/>
      <c r="G114" s="46"/>
      <c r="H114" s="47"/>
      <c r="I114" s="48"/>
      <c r="J114" s="46"/>
      <c r="K114" s="47"/>
      <c r="L114" s="48"/>
      <c r="M114" s="46"/>
      <c r="N114" s="47"/>
      <c r="O114" s="48"/>
      <c r="P114" s="46"/>
      <c r="Q114" s="47"/>
      <c r="R114" s="48"/>
      <c r="S114" s="49"/>
      <c r="T114" s="49"/>
      <c r="U114" s="49"/>
      <c r="V114" s="49"/>
      <c r="W114" s="184"/>
      <c r="X114" s="50"/>
      <c r="Y114" s="52"/>
      <c r="Z114" s="53"/>
      <c r="AA114" s="54"/>
      <c r="AB114" s="55"/>
      <c r="AC114" s="56"/>
      <c r="AD114" s="54"/>
      <c r="AE114" s="56"/>
      <c r="AF114" s="101"/>
      <c r="AG114" s="57"/>
      <c r="AH114" s="58"/>
      <c r="AI114" s="102"/>
      <c r="AJ114" s="103"/>
      <c r="AK114" s="104"/>
      <c r="AL114" s="104"/>
      <c r="AM114" s="51"/>
      <c r="AN114" s="59"/>
      <c r="AO114" s="60"/>
      <c r="AP114" s="61"/>
      <c r="AQ114" s="62"/>
    </row>
    <row r="115" spans="1:43" ht="20.25" customHeight="1" thickTop="1" thickBot="1">
      <c r="A115" s="42"/>
      <c r="B115" s="43"/>
      <c r="C115" s="100"/>
      <c r="D115" s="44"/>
      <c r="E115" s="45"/>
      <c r="F115" s="45"/>
      <c r="G115" s="46"/>
      <c r="H115" s="47"/>
      <c r="I115" s="48"/>
      <c r="J115" s="46"/>
      <c r="K115" s="47"/>
      <c r="L115" s="48"/>
      <c r="M115" s="46"/>
      <c r="N115" s="47"/>
      <c r="O115" s="48"/>
      <c r="P115" s="46"/>
      <c r="Q115" s="47"/>
      <c r="R115" s="48"/>
      <c r="S115" s="49"/>
      <c r="T115" s="49"/>
      <c r="U115" s="49"/>
      <c r="V115" s="49"/>
      <c r="W115" s="184"/>
      <c r="X115" s="50"/>
      <c r="Y115" s="52"/>
      <c r="Z115" s="53"/>
      <c r="AA115" s="54"/>
      <c r="AB115" s="55"/>
      <c r="AC115" s="56"/>
      <c r="AD115" s="54"/>
      <c r="AE115" s="56"/>
      <c r="AF115" s="101"/>
      <c r="AG115" s="57"/>
      <c r="AH115" s="58"/>
      <c r="AI115" s="102"/>
      <c r="AJ115" s="103"/>
      <c r="AK115" s="104"/>
      <c r="AL115" s="104"/>
      <c r="AM115" s="51"/>
      <c r="AN115" s="59"/>
      <c r="AO115" s="60"/>
      <c r="AP115" s="61"/>
      <c r="AQ115" s="62"/>
    </row>
    <row r="116" spans="1:43" ht="20.25" customHeight="1" thickTop="1" thickBot="1">
      <c r="A116" s="42"/>
      <c r="B116" s="43"/>
      <c r="C116" s="100"/>
      <c r="D116" s="44"/>
      <c r="E116" s="45"/>
      <c r="F116" s="45"/>
      <c r="G116" s="46"/>
      <c r="H116" s="47"/>
      <c r="I116" s="48"/>
      <c r="J116" s="46"/>
      <c r="K116" s="47"/>
      <c r="L116" s="48"/>
      <c r="M116" s="46"/>
      <c r="N116" s="47"/>
      <c r="O116" s="48"/>
      <c r="P116" s="46"/>
      <c r="Q116" s="47"/>
      <c r="R116" s="48"/>
      <c r="S116" s="49"/>
      <c r="T116" s="49"/>
      <c r="U116" s="49"/>
      <c r="V116" s="49"/>
      <c r="W116" s="184"/>
      <c r="X116" s="50"/>
      <c r="Y116" s="52"/>
      <c r="Z116" s="53"/>
      <c r="AA116" s="54"/>
      <c r="AB116" s="55"/>
      <c r="AC116" s="56"/>
      <c r="AD116" s="54"/>
      <c r="AE116" s="56"/>
      <c r="AF116" s="101"/>
      <c r="AG116" s="57"/>
      <c r="AH116" s="58"/>
      <c r="AI116" s="102"/>
      <c r="AJ116" s="103"/>
      <c r="AK116" s="104"/>
      <c r="AL116" s="104"/>
      <c r="AM116" s="51"/>
      <c r="AN116" s="59"/>
      <c r="AO116" s="60"/>
      <c r="AP116" s="61"/>
      <c r="AQ116" s="62"/>
    </row>
    <row r="117" spans="1:43" ht="20.25" customHeight="1" thickTop="1" thickBot="1">
      <c r="A117" s="42"/>
      <c r="B117" s="43"/>
      <c r="C117" s="100"/>
      <c r="D117" s="44"/>
      <c r="E117" s="45"/>
      <c r="F117" s="45"/>
      <c r="G117" s="46"/>
      <c r="H117" s="47"/>
      <c r="I117" s="48"/>
      <c r="J117" s="46"/>
      <c r="K117" s="47"/>
      <c r="L117" s="48"/>
      <c r="M117" s="46"/>
      <c r="N117" s="47"/>
      <c r="O117" s="48"/>
      <c r="P117" s="46"/>
      <c r="Q117" s="47"/>
      <c r="R117" s="48"/>
      <c r="S117" s="49"/>
      <c r="T117" s="49"/>
      <c r="U117" s="49"/>
      <c r="V117" s="49"/>
      <c r="W117" s="184"/>
      <c r="X117" s="50"/>
      <c r="Y117" s="52"/>
      <c r="Z117" s="53"/>
      <c r="AA117" s="54"/>
      <c r="AB117" s="55"/>
      <c r="AC117" s="56"/>
      <c r="AD117" s="54"/>
      <c r="AE117" s="56"/>
      <c r="AF117" s="101"/>
      <c r="AG117" s="57"/>
      <c r="AH117" s="58"/>
      <c r="AI117" s="102"/>
      <c r="AJ117" s="103"/>
      <c r="AK117" s="104"/>
      <c r="AL117" s="104"/>
      <c r="AM117" s="51"/>
      <c r="AN117" s="59"/>
      <c r="AO117" s="60"/>
      <c r="AP117" s="61"/>
      <c r="AQ117" s="62"/>
    </row>
    <row r="118" spans="1:43" ht="20.25" customHeight="1" thickTop="1" thickBot="1">
      <c r="A118" s="42"/>
      <c r="B118" s="43"/>
      <c r="C118" s="100"/>
      <c r="D118" s="44"/>
      <c r="E118" s="45"/>
      <c r="F118" s="45"/>
      <c r="G118" s="46"/>
      <c r="H118" s="47"/>
      <c r="I118" s="48"/>
      <c r="J118" s="46"/>
      <c r="K118" s="47"/>
      <c r="L118" s="48"/>
      <c r="M118" s="46"/>
      <c r="N118" s="47"/>
      <c r="O118" s="48"/>
      <c r="P118" s="46"/>
      <c r="Q118" s="47"/>
      <c r="R118" s="48"/>
      <c r="S118" s="49"/>
      <c r="T118" s="49"/>
      <c r="U118" s="49"/>
      <c r="V118" s="49"/>
      <c r="W118" s="184"/>
      <c r="X118" s="50"/>
      <c r="Y118" s="52"/>
      <c r="Z118" s="53"/>
      <c r="AA118" s="54"/>
      <c r="AB118" s="55"/>
      <c r="AC118" s="56"/>
      <c r="AD118" s="54"/>
      <c r="AE118" s="56"/>
      <c r="AF118" s="101"/>
      <c r="AG118" s="57"/>
      <c r="AH118" s="58"/>
      <c r="AI118" s="102"/>
      <c r="AJ118" s="103"/>
      <c r="AK118" s="104"/>
      <c r="AL118" s="104"/>
      <c r="AM118" s="51"/>
      <c r="AN118" s="59"/>
      <c r="AO118" s="60"/>
      <c r="AP118" s="61"/>
      <c r="AQ118" s="62"/>
    </row>
    <row r="119" spans="1:43" ht="20.25" customHeight="1" thickTop="1" thickBot="1">
      <c r="A119" s="42"/>
      <c r="B119" s="43"/>
      <c r="C119" s="100"/>
      <c r="D119" s="44"/>
      <c r="E119" s="45"/>
      <c r="F119" s="45"/>
      <c r="G119" s="46"/>
      <c r="H119" s="47"/>
      <c r="I119" s="48"/>
      <c r="J119" s="46"/>
      <c r="K119" s="47"/>
      <c r="L119" s="48"/>
      <c r="M119" s="46"/>
      <c r="N119" s="47"/>
      <c r="O119" s="48"/>
      <c r="P119" s="46"/>
      <c r="Q119" s="47"/>
      <c r="R119" s="48"/>
      <c r="S119" s="49"/>
      <c r="T119" s="49"/>
      <c r="U119" s="49"/>
      <c r="V119" s="49"/>
      <c r="W119" s="184"/>
      <c r="X119" s="50"/>
      <c r="Y119" s="52"/>
      <c r="Z119" s="53"/>
      <c r="AA119" s="54"/>
      <c r="AB119" s="55"/>
      <c r="AC119" s="56"/>
      <c r="AD119" s="54"/>
      <c r="AE119" s="56"/>
      <c r="AF119" s="101"/>
      <c r="AG119" s="57"/>
      <c r="AH119" s="58"/>
      <c r="AI119" s="102"/>
      <c r="AJ119" s="103"/>
      <c r="AK119" s="104"/>
      <c r="AL119" s="104"/>
      <c r="AM119" s="51"/>
      <c r="AN119" s="59"/>
      <c r="AO119" s="60"/>
      <c r="AP119" s="61"/>
      <c r="AQ119" s="62"/>
    </row>
    <row r="120" spans="1:43" ht="20.25" customHeight="1" thickTop="1" thickBot="1">
      <c r="A120" s="42"/>
      <c r="B120" s="43"/>
      <c r="C120" s="100"/>
      <c r="D120" s="44"/>
      <c r="E120" s="45"/>
      <c r="F120" s="45"/>
      <c r="G120" s="46"/>
      <c r="H120" s="47"/>
      <c r="I120" s="48"/>
      <c r="J120" s="46"/>
      <c r="K120" s="47"/>
      <c r="L120" s="48"/>
      <c r="M120" s="46"/>
      <c r="N120" s="47"/>
      <c r="O120" s="48"/>
      <c r="P120" s="46"/>
      <c r="Q120" s="47"/>
      <c r="R120" s="48"/>
      <c r="S120" s="49"/>
      <c r="T120" s="49"/>
      <c r="U120" s="49"/>
      <c r="V120" s="49"/>
      <c r="W120" s="184"/>
      <c r="X120" s="50"/>
      <c r="Y120" s="52"/>
      <c r="Z120" s="53"/>
      <c r="AA120" s="54"/>
      <c r="AB120" s="55"/>
      <c r="AC120" s="56"/>
      <c r="AD120" s="54"/>
      <c r="AE120" s="56"/>
      <c r="AF120" s="101"/>
      <c r="AG120" s="57"/>
      <c r="AH120" s="58"/>
      <c r="AI120" s="102"/>
      <c r="AJ120" s="103"/>
      <c r="AK120" s="104"/>
      <c r="AL120" s="104"/>
      <c r="AM120" s="51"/>
      <c r="AN120" s="59"/>
      <c r="AO120" s="60"/>
      <c r="AP120" s="61"/>
      <c r="AQ120" s="62"/>
    </row>
    <row r="121" spans="1:43" ht="20.25" customHeight="1" thickTop="1" thickBot="1">
      <c r="A121" s="42"/>
      <c r="B121" s="43"/>
      <c r="C121" s="100"/>
      <c r="D121" s="44"/>
      <c r="E121" s="45"/>
      <c r="F121" s="45"/>
      <c r="G121" s="46"/>
      <c r="H121" s="47"/>
      <c r="I121" s="48"/>
      <c r="J121" s="46"/>
      <c r="K121" s="47"/>
      <c r="L121" s="48"/>
      <c r="M121" s="46"/>
      <c r="N121" s="47"/>
      <c r="O121" s="48"/>
      <c r="P121" s="46"/>
      <c r="Q121" s="47"/>
      <c r="R121" s="48"/>
      <c r="S121" s="49"/>
      <c r="T121" s="49"/>
      <c r="U121" s="49"/>
      <c r="V121" s="49"/>
      <c r="W121" s="184"/>
      <c r="X121" s="50"/>
      <c r="Y121" s="52"/>
      <c r="Z121" s="53"/>
      <c r="AA121" s="54"/>
      <c r="AB121" s="55"/>
      <c r="AC121" s="56"/>
      <c r="AD121" s="54"/>
      <c r="AE121" s="56"/>
      <c r="AF121" s="101"/>
      <c r="AG121" s="57"/>
      <c r="AH121" s="58"/>
      <c r="AI121" s="102"/>
      <c r="AJ121" s="103"/>
      <c r="AK121" s="104"/>
      <c r="AL121" s="104"/>
      <c r="AM121" s="51"/>
      <c r="AN121" s="59"/>
      <c r="AO121" s="60"/>
      <c r="AP121" s="61"/>
      <c r="AQ121" s="62"/>
    </row>
    <row r="122" spans="1:43" ht="20.25" customHeight="1" thickTop="1" thickBot="1">
      <c r="A122" s="42"/>
      <c r="B122" s="43"/>
      <c r="C122" s="100"/>
      <c r="D122" s="44"/>
      <c r="E122" s="45"/>
      <c r="F122" s="45"/>
      <c r="G122" s="46"/>
      <c r="H122" s="47"/>
      <c r="I122" s="48"/>
      <c r="J122" s="46"/>
      <c r="K122" s="47"/>
      <c r="L122" s="48"/>
      <c r="M122" s="46"/>
      <c r="N122" s="47"/>
      <c r="O122" s="48"/>
      <c r="P122" s="46"/>
      <c r="Q122" s="47"/>
      <c r="R122" s="48"/>
      <c r="S122" s="49"/>
      <c r="T122" s="49"/>
      <c r="U122" s="49"/>
      <c r="V122" s="49"/>
      <c r="W122" s="184"/>
      <c r="X122" s="50"/>
      <c r="Y122" s="52"/>
      <c r="Z122" s="53"/>
      <c r="AA122" s="54"/>
      <c r="AB122" s="55"/>
      <c r="AC122" s="56"/>
      <c r="AD122" s="54"/>
      <c r="AE122" s="56"/>
      <c r="AF122" s="101"/>
      <c r="AG122" s="57"/>
      <c r="AH122" s="58"/>
      <c r="AI122" s="102"/>
      <c r="AJ122" s="103"/>
      <c r="AK122" s="104"/>
      <c r="AL122" s="104"/>
      <c r="AM122" s="51"/>
      <c r="AN122" s="59"/>
      <c r="AO122" s="60"/>
      <c r="AP122" s="61"/>
      <c r="AQ122" s="62"/>
    </row>
    <row r="123" spans="1:43" ht="20.25" customHeight="1" thickTop="1" thickBot="1">
      <c r="A123" s="42"/>
      <c r="B123" s="43"/>
      <c r="C123" s="100"/>
      <c r="D123" s="44"/>
      <c r="E123" s="45"/>
      <c r="F123" s="45"/>
      <c r="G123" s="46"/>
      <c r="H123" s="47"/>
      <c r="I123" s="48"/>
      <c r="J123" s="46"/>
      <c r="K123" s="47"/>
      <c r="L123" s="48"/>
      <c r="M123" s="46"/>
      <c r="N123" s="47"/>
      <c r="O123" s="48"/>
      <c r="P123" s="46"/>
      <c r="Q123" s="47"/>
      <c r="R123" s="48"/>
      <c r="S123" s="49"/>
      <c r="T123" s="49"/>
      <c r="U123" s="49"/>
      <c r="V123" s="49"/>
      <c r="W123" s="184"/>
      <c r="X123" s="50"/>
      <c r="Y123" s="52"/>
      <c r="Z123" s="53"/>
      <c r="AA123" s="54"/>
      <c r="AB123" s="55"/>
      <c r="AC123" s="56"/>
      <c r="AD123" s="54"/>
      <c r="AE123" s="56"/>
      <c r="AF123" s="101"/>
      <c r="AG123" s="57"/>
      <c r="AH123" s="58"/>
      <c r="AI123" s="102"/>
      <c r="AJ123" s="103"/>
      <c r="AK123" s="104"/>
      <c r="AL123" s="104"/>
      <c r="AM123" s="51"/>
      <c r="AN123" s="59"/>
      <c r="AO123" s="60"/>
      <c r="AP123" s="61"/>
      <c r="AQ123" s="62"/>
    </row>
    <row r="124" spans="1:43" ht="20.25" customHeight="1" thickTop="1" thickBot="1">
      <c r="A124" s="42"/>
      <c r="B124" s="43"/>
      <c r="C124" s="100"/>
      <c r="D124" s="44"/>
      <c r="E124" s="45"/>
      <c r="F124" s="45"/>
      <c r="G124" s="46"/>
      <c r="H124" s="47"/>
      <c r="I124" s="48"/>
      <c r="J124" s="46"/>
      <c r="K124" s="47"/>
      <c r="L124" s="48"/>
      <c r="M124" s="46"/>
      <c r="N124" s="47"/>
      <c r="O124" s="48"/>
      <c r="P124" s="46"/>
      <c r="Q124" s="47"/>
      <c r="R124" s="48"/>
      <c r="S124" s="49"/>
      <c r="T124" s="49"/>
      <c r="U124" s="49"/>
      <c r="V124" s="49"/>
      <c r="W124" s="184"/>
      <c r="X124" s="50"/>
      <c r="Y124" s="52"/>
      <c r="Z124" s="53"/>
      <c r="AA124" s="54"/>
      <c r="AB124" s="55"/>
      <c r="AC124" s="56"/>
      <c r="AD124" s="54"/>
      <c r="AE124" s="56"/>
      <c r="AF124" s="101"/>
      <c r="AG124" s="57"/>
      <c r="AH124" s="58"/>
      <c r="AI124" s="102"/>
      <c r="AJ124" s="103"/>
      <c r="AK124" s="104"/>
      <c r="AL124" s="104"/>
      <c r="AM124" s="51"/>
      <c r="AN124" s="59"/>
      <c r="AO124" s="60"/>
      <c r="AP124" s="61"/>
      <c r="AQ124" s="62"/>
    </row>
    <row r="125" spans="1:43" ht="20.25" customHeight="1" thickTop="1" thickBot="1">
      <c r="A125" s="42"/>
      <c r="B125" s="43"/>
      <c r="C125" s="100"/>
      <c r="D125" s="44"/>
      <c r="E125" s="45"/>
      <c r="F125" s="45"/>
      <c r="G125" s="46"/>
      <c r="H125" s="47"/>
      <c r="I125" s="48"/>
      <c r="J125" s="46"/>
      <c r="K125" s="47"/>
      <c r="L125" s="48"/>
      <c r="M125" s="46"/>
      <c r="N125" s="47"/>
      <c r="O125" s="48"/>
      <c r="P125" s="46"/>
      <c r="Q125" s="47"/>
      <c r="R125" s="48"/>
      <c r="S125" s="49"/>
      <c r="T125" s="49"/>
      <c r="U125" s="49"/>
      <c r="V125" s="49"/>
      <c r="W125" s="184"/>
      <c r="X125" s="50"/>
      <c r="Y125" s="52"/>
      <c r="Z125" s="53"/>
      <c r="AA125" s="54"/>
      <c r="AB125" s="55"/>
      <c r="AC125" s="56"/>
      <c r="AD125" s="54"/>
      <c r="AE125" s="56"/>
      <c r="AF125" s="101"/>
      <c r="AG125" s="57"/>
      <c r="AH125" s="58"/>
      <c r="AI125" s="102"/>
      <c r="AJ125" s="103"/>
      <c r="AK125" s="104"/>
      <c r="AL125" s="104"/>
      <c r="AM125" s="51"/>
      <c r="AN125" s="59"/>
      <c r="AO125" s="60"/>
      <c r="AP125" s="61"/>
      <c r="AQ125" s="62"/>
    </row>
    <row r="126" spans="1:43" ht="20.25" customHeight="1" thickTop="1" thickBot="1">
      <c r="A126" s="42"/>
      <c r="B126" s="43"/>
      <c r="C126" s="100"/>
      <c r="D126" s="44"/>
      <c r="E126" s="45"/>
      <c r="F126" s="45"/>
      <c r="G126" s="46"/>
      <c r="H126" s="47"/>
      <c r="I126" s="48"/>
      <c r="J126" s="46"/>
      <c r="K126" s="47"/>
      <c r="L126" s="48"/>
      <c r="M126" s="46"/>
      <c r="N126" s="47"/>
      <c r="O126" s="48"/>
      <c r="P126" s="46"/>
      <c r="Q126" s="47"/>
      <c r="R126" s="48"/>
      <c r="S126" s="49"/>
      <c r="T126" s="49"/>
      <c r="U126" s="49"/>
      <c r="V126" s="49"/>
      <c r="W126" s="184"/>
      <c r="X126" s="50"/>
      <c r="Y126" s="52"/>
      <c r="Z126" s="53"/>
      <c r="AA126" s="54"/>
      <c r="AB126" s="55"/>
      <c r="AC126" s="56"/>
      <c r="AD126" s="54"/>
      <c r="AE126" s="56"/>
      <c r="AF126" s="101"/>
      <c r="AG126" s="57"/>
      <c r="AH126" s="58"/>
      <c r="AI126" s="102"/>
      <c r="AJ126" s="103"/>
      <c r="AK126" s="104"/>
      <c r="AL126" s="104"/>
      <c r="AM126" s="51"/>
      <c r="AN126" s="59"/>
      <c r="AO126" s="60"/>
      <c r="AP126" s="61"/>
      <c r="AQ126" s="62"/>
    </row>
    <row r="127" spans="1:43" ht="20.25" customHeight="1" thickTop="1" thickBot="1">
      <c r="A127" s="42"/>
      <c r="B127" s="43"/>
      <c r="C127" s="100"/>
      <c r="D127" s="44"/>
      <c r="E127" s="45"/>
      <c r="F127" s="45"/>
      <c r="G127" s="46"/>
      <c r="H127" s="47"/>
      <c r="I127" s="48"/>
      <c r="J127" s="46"/>
      <c r="K127" s="47"/>
      <c r="L127" s="48"/>
      <c r="M127" s="46"/>
      <c r="N127" s="47"/>
      <c r="O127" s="48"/>
      <c r="P127" s="46"/>
      <c r="Q127" s="47"/>
      <c r="R127" s="48"/>
      <c r="S127" s="49"/>
      <c r="T127" s="49"/>
      <c r="U127" s="49"/>
      <c r="V127" s="49"/>
      <c r="W127" s="184"/>
      <c r="X127" s="50"/>
      <c r="Y127" s="52"/>
      <c r="Z127" s="53"/>
      <c r="AA127" s="54"/>
      <c r="AB127" s="55"/>
      <c r="AC127" s="56"/>
      <c r="AD127" s="54"/>
      <c r="AE127" s="56"/>
      <c r="AF127" s="101"/>
      <c r="AG127" s="57"/>
      <c r="AH127" s="58"/>
      <c r="AI127" s="102"/>
      <c r="AJ127" s="103"/>
      <c r="AK127" s="104"/>
      <c r="AL127" s="104"/>
      <c r="AM127" s="51"/>
      <c r="AN127" s="59"/>
      <c r="AO127" s="60"/>
      <c r="AP127" s="61"/>
      <c r="AQ127" s="62"/>
    </row>
    <row r="128" spans="1:43" ht="20.25" customHeight="1" thickTop="1" thickBot="1">
      <c r="A128" s="42"/>
      <c r="B128" s="43"/>
      <c r="C128" s="100"/>
      <c r="D128" s="44"/>
      <c r="E128" s="45"/>
      <c r="F128" s="45"/>
      <c r="G128" s="46"/>
      <c r="H128" s="47"/>
      <c r="I128" s="48"/>
      <c r="J128" s="46"/>
      <c r="K128" s="47"/>
      <c r="L128" s="48"/>
      <c r="M128" s="46"/>
      <c r="N128" s="47"/>
      <c r="O128" s="48"/>
      <c r="P128" s="46"/>
      <c r="Q128" s="47"/>
      <c r="R128" s="48"/>
      <c r="S128" s="49"/>
      <c r="T128" s="49"/>
      <c r="U128" s="49"/>
      <c r="V128" s="49"/>
      <c r="W128" s="184"/>
      <c r="X128" s="50"/>
      <c r="Y128" s="52"/>
      <c r="Z128" s="53"/>
      <c r="AA128" s="54"/>
      <c r="AB128" s="55"/>
      <c r="AC128" s="56"/>
      <c r="AD128" s="54"/>
      <c r="AE128" s="56"/>
      <c r="AF128" s="101"/>
      <c r="AG128" s="57"/>
      <c r="AH128" s="58"/>
      <c r="AI128" s="102"/>
      <c r="AJ128" s="103"/>
      <c r="AK128" s="104"/>
      <c r="AL128" s="104"/>
      <c r="AM128" s="51"/>
      <c r="AN128" s="59"/>
      <c r="AO128" s="60"/>
      <c r="AP128" s="61"/>
      <c r="AQ128" s="62"/>
    </row>
    <row r="129" spans="1:43" ht="20.25" customHeight="1" thickTop="1" thickBot="1">
      <c r="A129" s="42"/>
      <c r="B129" s="43"/>
      <c r="C129" s="100"/>
      <c r="D129" s="44"/>
      <c r="E129" s="45"/>
      <c r="F129" s="45"/>
      <c r="G129" s="46"/>
      <c r="H129" s="47"/>
      <c r="I129" s="48"/>
      <c r="J129" s="46"/>
      <c r="K129" s="47"/>
      <c r="L129" s="48"/>
      <c r="M129" s="46"/>
      <c r="N129" s="47"/>
      <c r="O129" s="48"/>
      <c r="P129" s="46"/>
      <c r="Q129" s="47"/>
      <c r="R129" s="48"/>
      <c r="S129" s="49"/>
      <c r="T129" s="49"/>
      <c r="U129" s="49"/>
      <c r="V129" s="49"/>
      <c r="W129" s="184"/>
      <c r="X129" s="50"/>
      <c r="Y129" s="52"/>
      <c r="Z129" s="53"/>
      <c r="AA129" s="54"/>
      <c r="AB129" s="55"/>
      <c r="AC129" s="56"/>
      <c r="AD129" s="54"/>
      <c r="AE129" s="56"/>
      <c r="AF129" s="101"/>
      <c r="AG129" s="57"/>
      <c r="AH129" s="58"/>
      <c r="AI129" s="102"/>
      <c r="AJ129" s="103"/>
      <c r="AK129" s="104"/>
      <c r="AL129" s="104"/>
      <c r="AM129" s="51"/>
      <c r="AN129" s="59"/>
      <c r="AO129" s="60"/>
      <c r="AP129" s="61"/>
      <c r="AQ129" s="62"/>
    </row>
    <row r="130" spans="1:43" ht="20.25" customHeight="1" thickTop="1" thickBot="1">
      <c r="A130" s="42"/>
      <c r="B130" s="43"/>
      <c r="C130" s="100"/>
      <c r="D130" s="44"/>
      <c r="E130" s="45"/>
      <c r="F130" s="45"/>
      <c r="G130" s="46"/>
      <c r="H130" s="47"/>
      <c r="I130" s="48"/>
      <c r="J130" s="46"/>
      <c r="K130" s="47"/>
      <c r="L130" s="48"/>
      <c r="M130" s="46"/>
      <c r="N130" s="47"/>
      <c r="O130" s="48"/>
      <c r="P130" s="46"/>
      <c r="Q130" s="47"/>
      <c r="R130" s="48"/>
      <c r="S130" s="49"/>
      <c r="T130" s="49"/>
      <c r="U130" s="49"/>
      <c r="V130" s="49"/>
      <c r="W130" s="184"/>
      <c r="X130" s="50"/>
      <c r="Y130" s="52"/>
      <c r="Z130" s="53"/>
      <c r="AA130" s="54"/>
      <c r="AB130" s="55"/>
      <c r="AC130" s="56"/>
      <c r="AD130" s="54"/>
      <c r="AE130" s="56"/>
      <c r="AF130" s="101"/>
      <c r="AG130" s="57"/>
      <c r="AH130" s="58"/>
      <c r="AI130" s="102"/>
      <c r="AJ130" s="103"/>
      <c r="AK130" s="104"/>
      <c r="AL130" s="104"/>
      <c r="AM130" s="51"/>
      <c r="AN130" s="59"/>
      <c r="AO130" s="60"/>
      <c r="AP130" s="61"/>
      <c r="AQ130" s="62"/>
    </row>
    <row r="131" spans="1:43" ht="20.25" customHeight="1" thickTop="1" thickBot="1">
      <c r="A131" s="42"/>
      <c r="B131" s="43"/>
      <c r="C131" s="100"/>
      <c r="D131" s="44"/>
      <c r="E131" s="45"/>
      <c r="F131" s="45"/>
      <c r="G131" s="46"/>
      <c r="H131" s="47"/>
      <c r="I131" s="48"/>
      <c r="J131" s="46"/>
      <c r="K131" s="47"/>
      <c r="L131" s="48"/>
      <c r="M131" s="46"/>
      <c r="N131" s="47"/>
      <c r="O131" s="48"/>
      <c r="P131" s="46"/>
      <c r="Q131" s="47"/>
      <c r="R131" s="48"/>
      <c r="S131" s="49"/>
      <c r="T131" s="49"/>
      <c r="U131" s="49"/>
      <c r="V131" s="49"/>
      <c r="W131" s="184"/>
      <c r="X131" s="50"/>
      <c r="Y131" s="52"/>
      <c r="Z131" s="53"/>
      <c r="AA131" s="54"/>
      <c r="AB131" s="55"/>
      <c r="AC131" s="56"/>
      <c r="AD131" s="54"/>
      <c r="AE131" s="56"/>
      <c r="AF131" s="101"/>
      <c r="AG131" s="57"/>
      <c r="AH131" s="58"/>
      <c r="AI131" s="102"/>
      <c r="AJ131" s="103"/>
      <c r="AK131" s="104"/>
      <c r="AL131" s="104"/>
      <c r="AM131" s="51"/>
      <c r="AN131" s="59"/>
      <c r="AO131" s="60"/>
      <c r="AP131" s="61"/>
      <c r="AQ131" s="62"/>
    </row>
    <row r="132" spans="1:43" ht="20.25" customHeight="1" thickTop="1" thickBot="1">
      <c r="A132" s="42"/>
      <c r="B132" s="43"/>
      <c r="C132" s="100"/>
      <c r="D132" s="44"/>
      <c r="E132" s="45"/>
      <c r="F132" s="45"/>
      <c r="G132" s="46"/>
      <c r="H132" s="47"/>
      <c r="I132" s="48"/>
      <c r="J132" s="46"/>
      <c r="K132" s="47"/>
      <c r="L132" s="48"/>
      <c r="M132" s="46"/>
      <c r="N132" s="47"/>
      <c r="O132" s="48"/>
      <c r="P132" s="46"/>
      <c r="Q132" s="47"/>
      <c r="R132" s="48"/>
      <c r="S132" s="49"/>
      <c r="T132" s="49"/>
      <c r="U132" s="49"/>
      <c r="V132" s="49"/>
      <c r="W132" s="184"/>
      <c r="X132" s="50"/>
      <c r="Y132" s="52"/>
      <c r="Z132" s="53"/>
      <c r="AA132" s="54"/>
      <c r="AB132" s="55"/>
      <c r="AC132" s="56"/>
      <c r="AD132" s="54"/>
      <c r="AE132" s="56"/>
      <c r="AF132" s="101"/>
      <c r="AG132" s="57"/>
      <c r="AH132" s="58"/>
      <c r="AI132" s="102"/>
      <c r="AJ132" s="103"/>
      <c r="AK132" s="104"/>
      <c r="AL132" s="104"/>
      <c r="AM132" s="51"/>
      <c r="AN132" s="59"/>
      <c r="AO132" s="60"/>
      <c r="AP132" s="61"/>
      <c r="AQ132" s="62"/>
    </row>
    <row r="133" spans="1:43" ht="20.25" customHeight="1" thickTop="1" thickBot="1">
      <c r="A133" s="42"/>
      <c r="B133" s="43"/>
      <c r="C133" s="100"/>
      <c r="D133" s="44"/>
      <c r="E133" s="45"/>
      <c r="F133" s="45"/>
      <c r="G133" s="46"/>
      <c r="H133" s="47"/>
      <c r="I133" s="48"/>
      <c r="J133" s="46"/>
      <c r="K133" s="47"/>
      <c r="L133" s="48"/>
      <c r="M133" s="46"/>
      <c r="N133" s="47"/>
      <c r="O133" s="48"/>
      <c r="P133" s="46"/>
      <c r="Q133" s="47"/>
      <c r="R133" s="48"/>
      <c r="S133" s="49"/>
      <c r="T133" s="49"/>
      <c r="U133" s="49"/>
      <c r="V133" s="49"/>
      <c r="W133" s="184"/>
      <c r="X133" s="50"/>
      <c r="Y133" s="52"/>
      <c r="Z133" s="53"/>
      <c r="AA133" s="54"/>
      <c r="AB133" s="55"/>
      <c r="AC133" s="56"/>
      <c r="AD133" s="54"/>
      <c r="AE133" s="56"/>
      <c r="AF133" s="101"/>
      <c r="AG133" s="57"/>
      <c r="AH133" s="58"/>
      <c r="AI133" s="102"/>
      <c r="AJ133" s="103"/>
      <c r="AK133" s="104"/>
      <c r="AL133" s="104"/>
      <c r="AM133" s="51"/>
      <c r="AN133" s="59"/>
      <c r="AO133" s="60"/>
      <c r="AP133" s="61"/>
      <c r="AQ133" s="62"/>
    </row>
    <row r="134" spans="1:43" ht="20.25" customHeight="1" thickTop="1" thickBot="1">
      <c r="A134" s="42"/>
      <c r="B134" s="43"/>
      <c r="C134" s="100"/>
      <c r="D134" s="44"/>
      <c r="E134" s="45"/>
      <c r="F134" s="45"/>
      <c r="G134" s="46"/>
      <c r="H134" s="47"/>
      <c r="I134" s="48"/>
      <c r="J134" s="46"/>
      <c r="K134" s="47"/>
      <c r="L134" s="48"/>
      <c r="M134" s="46"/>
      <c r="N134" s="47"/>
      <c r="O134" s="48"/>
      <c r="P134" s="46"/>
      <c r="Q134" s="47"/>
      <c r="R134" s="48"/>
      <c r="S134" s="49"/>
      <c r="T134" s="49"/>
      <c r="U134" s="49"/>
      <c r="V134" s="49"/>
      <c r="W134" s="184"/>
      <c r="X134" s="50"/>
      <c r="Y134" s="52"/>
      <c r="Z134" s="53"/>
      <c r="AA134" s="54"/>
      <c r="AB134" s="55"/>
      <c r="AC134" s="56"/>
      <c r="AD134" s="54"/>
      <c r="AE134" s="56"/>
      <c r="AF134" s="101"/>
      <c r="AG134" s="57"/>
      <c r="AH134" s="58"/>
      <c r="AI134" s="102"/>
      <c r="AJ134" s="103"/>
      <c r="AK134" s="104"/>
      <c r="AL134" s="104"/>
      <c r="AM134" s="51"/>
      <c r="AN134" s="59"/>
      <c r="AO134" s="60"/>
      <c r="AP134" s="61"/>
      <c r="AQ134" s="62"/>
    </row>
    <row r="135" spans="1:43" ht="20.25" customHeight="1" thickTop="1" thickBot="1">
      <c r="A135" s="42"/>
      <c r="B135" s="43"/>
      <c r="C135" s="100"/>
      <c r="D135" s="44"/>
      <c r="E135" s="45"/>
      <c r="F135" s="45"/>
      <c r="G135" s="46"/>
      <c r="H135" s="47"/>
      <c r="I135" s="48"/>
      <c r="J135" s="46"/>
      <c r="K135" s="47"/>
      <c r="L135" s="48"/>
      <c r="M135" s="46"/>
      <c r="N135" s="47"/>
      <c r="O135" s="48"/>
      <c r="P135" s="46"/>
      <c r="Q135" s="47"/>
      <c r="R135" s="48"/>
      <c r="S135" s="49"/>
      <c r="T135" s="49"/>
      <c r="U135" s="49"/>
      <c r="V135" s="49"/>
      <c r="W135" s="184"/>
      <c r="X135" s="50"/>
      <c r="Y135" s="52"/>
      <c r="Z135" s="53"/>
      <c r="AA135" s="54"/>
      <c r="AB135" s="55"/>
      <c r="AC135" s="56"/>
      <c r="AD135" s="54"/>
      <c r="AE135" s="56"/>
      <c r="AF135" s="101"/>
      <c r="AG135" s="57"/>
      <c r="AH135" s="58"/>
      <c r="AI135" s="102"/>
      <c r="AJ135" s="103"/>
      <c r="AK135" s="104"/>
      <c r="AL135" s="104"/>
      <c r="AM135" s="51"/>
      <c r="AN135" s="59"/>
      <c r="AO135" s="60"/>
      <c r="AP135" s="61"/>
      <c r="AQ135" s="62"/>
    </row>
    <row r="136" spans="1:43" ht="20.25" customHeight="1" thickTop="1" thickBot="1">
      <c r="A136" s="42"/>
      <c r="B136" s="43"/>
      <c r="C136" s="100"/>
      <c r="D136" s="44"/>
      <c r="E136" s="45"/>
      <c r="F136" s="45"/>
      <c r="G136" s="46"/>
      <c r="H136" s="47"/>
      <c r="I136" s="48"/>
      <c r="J136" s="46"/>
      <c r="K136" s="47"/>
      <c r="L136" s="48"/>
      <c r="M136" s="46"/>
      <c r="N136" s="47"/>
      <c r="O136" s="48"/>
      <c r="P136" s="46"/>
      <c r="Q136" s="47"/>
      <c r="R136" s="48"/>
      <c r="S136" s="49"/>
      <c r="T136" s="49"/>
      <c r="U136" s="49"/>
      <c r="V136" s="49"/>
      <c r="W136" s="184"/>
      <c r="X136" s="50"/>
      <c r="Y136" s="52"/>
      <c r="Z136" s="53"/>
      <c r="AA136" s="54"/>
      <c r="AB136" s="55"/>
      <c r="AC136" s="56"/>
      <c r="AD136" s="54"/>
      <c r="AE136" s="56"/>
      <c r="AF136" s="101"/>
      <c r="AG136" s="57"/>
      <c r="AH136" s="58"/>
      <c r="AI136" s="102"/>
      <c r="AJ136" s="103"/>
      <c r="AK136" s="104"/>
      <c r="AL136" s="104"/>
      <c r="AM136" s="51"/>
      <c r="AN136" s="59"/>
      <c r="AO136" s="60"/>
      <c r="AP136" s="61"/>
      <c r="AQ136" s="62"/>
    </row>
    <row r="137" spans="1:43" ht="20.25" customHeight="1" thickTop="1" thickBot="1">
      <c r="A137" s="42"/>
      <c r="B137" s="43"/>
      <c r="C137" s="100"/>
      <c r="D137" s="44"/>
      <c r="E137" s="45"/>
      <c r="F137" s="45"/>
      <c r="G137" s="46"/>
      <c r="H137" s="47"/>
      <c r="I137" s="48"/>
      <c r="J137" s="46"/>
      <c r="K137" s="47"/>
      <c r="L137" s="48"/>
      <c r="M137" s="46"/>
      <c r="N137" s="47"/>
      <c r="O137" s="48"/>
      <c r="P137" s="46"/>
      <c r="Q137" s="47"/>
      <c r="R137" s="48"/>
      <c r="S137" s="49"/>
      <c r="T137" s="49"/>
      <c r="U137" s="49"/>
      <c r="V137" s="49"/>
      <c r="W137" s="184"/>
      <c r="X137" s="50"/>
      <c r="Y137" s="52"/>
      <c r="Z137" s="53"/>
      <c r="AA137" s="54"/>
      <c r="AB137" s="55"/>
      <c r="AC137" s="56"/>
      <c r="AD137" s="54"/>
      <c r="AE137" s="56"/>
      <c r="AF137" s="101"/>
      <c r="AG137" s="57"/>
      <c r="AH137" s="58"/>
      <c r="AI137" s="102"/>
      <c r="AJ137" s="103"/>
      <c r="AK137" s="104"/>
      <c r="AL137" s="104"/>
      <c r="AM137" s="51"/>
      <c r="AN137" s="59"/>
      <c r="AO137" s="60"/>
      <c r="AP137" s="61"/>
      <c r="AQ137" s="62"/>
    </row>
    <row r="138" spans="1:43" ht="20.25" customHeight="1" thickTop="1" thickBot="1">
      <c r="A138" s="42"/>
      <c r="B138" s="43"/>
      <c r="C138" s="100"/>
      <c r="D138" s="44"/>
      <c r="E138" s="45"/>
      <c r="F138" s="45"/>
      <c r="G138" s="46"/>
      <c r="H138" s="47"/>
      <c r="I138" s="48"/>
      <c r="J138" s="46"/>
      <c r="K138" s="47"/>
      <c r="L138" s="48"/>
      <c r="M138" s="46"/>
      <c r="N138" s="47"/>
      <c r="O138" s="48"/>
      <c r="P138" s="46"/>
      <c r="Q138" s="47"/>
      <c r="R138" s="48"/>
      <c r="S138" s="49"/>
      <c r="T138" s="49"/>
      <c r="U138" s="49"/>
      <c r="V138" s="49"/>
      <c r="W138" s="184"/>
      <c r="X138" s="50"/>
      <c r="Y138" s="52"/>
      <c r="Z138" s="53"/>
      <c r="AA138" s="54"/>
      <c r="AB138" s="55"/>
      <c r="AC138" s="56"/>
      <c r="AD138" s="54"/>
      <c r="AE138" s="56"/>
      <c r="AF138" s="101"/>
      <c r="AG138" s="57"/>
      <c r="AH138" s="58"/>
      <c r="AI138" s="102"/>
      <c r="AJ138" s="103"/>
      <c r="AK138" s="104"/>
      <c r="AL138" s="104"/>
      <c r="AM138" s="51"/>
      <c r="AN138" s="59"/>
      <c r="AO138" s="60"/>
      <c r="AP138" s="61"/>
      <c r="AQ138" s="62"/>
    </row>
    <row r="139" spans="1:43" ht="20.25" customHeight="1" thickTop="1" thickBot="1">
      <c r="A139" s="42"/>
      <c r="B139" s="43"/>
      <c r="C139" s="100"/>
      <c r="D139" s="44"/>
      <c r="E139" s="45"/>
      <c r="F139" s="45"/>
      <c r="G139" s="46"/>
      <c r="H139" s="47"/>
      <c r="I139" s="48"/>
      <c r="J139" s="46"/>
      <c r="K139" s="47"/>
      <c r="L139" s="48"/>
      <c r="M139" s="46"/>
      <c r="N139" s="47"/>
      <c r="O139" s="48"/>
      <c r="P139" s="46"/>
      <c r="Q139" s="47"/>
      <c r="R139" s="48"/>
      <c r="S139" s="49"/>
      <c r="T139" s="49"/>
      <c r="U139" s="49"/>
      <c r="V139" s="49"/>
      <c r="W139" s="184"/>
      <c r="X139" s="50"/>
      <c r="Y139" s="52"/>
      <c r="Z139" s="53"/>
      <c r="AA139" s="54"/>
      <c r="AB139" s="55"/>
      <c r="AC139" s="56"/>
      <c r="AD139" s="54"/>
      <c r="AE139" s="56"/>
      <c r="AF139" s="101"/>
      <c r="AG139" s="57"/>
      <c r="AH139" s="58"/>
      <c r="AI139" s="102"/>
      <c r="AJ139" s="103"/>
      <c r="AK139" s="104"/>
      <c r="AL139" s="104"/>
      <c r="AM139" s="51"/>
      <c r="AN139" s="59"/>
      <c r="AO139" s="60"/>
      <c r="AP139" s="61"/>
      <c r="AQ139" s="62"/>
    </row>
    <row r="140" spans="1:43" ht="20.25" customHeight="1" thickTop="1" thickBot="1">
      <c r="A140" s="42"/>
      <c r="B140" s="43"/>
      <c r="C140" s="100"/>
      <c r="D140" s="44"/>
      <c r="E140" s="45"/>
      <c r="F140" s="45"/>
      <c r="G140" s="46"/>
      <c r="H140" s="47"/>
      <c r="I140" s="48"/>
      <c r="J140" s="46"/>
      <c r="K140" s="47"/>
      <c r="L140" s="48"/>
      <c r="M140" s="46"/>
      <c r="N140" s="47"/>
      <c r="O140" s="48"/>
      <c r="P140" s="46"/>
      <c r="Q140" s="47"/>
      <c r="R140" s="48"/>
      <c r="S140" s="49"/>
      <c r="T140" s="49"/>
      <c r="U140" s="49"/>
      <c r="V140" s="49"/>
      <c r="W140" s="184"/>
      <c r="X140" s="50"/>
      <c r="Y140" s="52"/>
      <c r="Z140" s="53"/>
      <c r="AA140" s="54"/>
      <c r="AB140" s="55"/>
      <c r="AC140" s="56"/>
      <c r="AD140" s="54"/>
      <c r="AE140" s="56"/>
      <c r="AF140" s="101"/>
      <c r="AG140" s="57"/>
      <c r="AH140" s="58"/>
      <c r="AI140" s="102"/>
      <c r="AJ140" s="103"/>
      <c r="AK140" s="104"/>
      <c r="AL140" s="104"/>
      <c r="AM140" s="51"/>
      <c r="AN140" s="59"/>
      <c r="AO140" s="60"/>
      <c r="AP140" s="61"/>
      <c r="AQ140" s="62"/>
    </row>
    <row r="141" spans="1:43" ht="20.25" customHeight="1" thickTop="1" thickBot="1">
      <c r="A141" s="42"/>
      <c r="B141" s="43"/>
      <c r="C141" s="100"/>
      <c r="D141" s="44"/>
      <c r="E141" s="45"/>
      <c r="F141" s="45"/>
      <c r="G141" s="46"/>
      <c r="H141" s="47"/>
      <c r="I141" s="48"/>
      <c r="J141" s="46"/>
      <c r="K141" s="47"/>
      <c r="L141" s="48"/>
      <c r="M141" s="46"/>
      <c r="N141" s="47"/>
      <c r="O141" s="48"/>
      <c r="P141" s="46"/>
      <c r="Q141" s="47"/>
      <c r="R141" s="48"/>
      <c r="S141" s="49"/>
      <c r="T141" s="49"/>
      <c r="U141" s="49"/>
      <c r="V141" s="49"/>
      <c r="W141" s="184"/>
      <c r="X141" s="50"/>
      <c r="Y141" s="52"/>
      <c r="Z141" s="53"/>
      <c r="AA141" s="54"/>
      <c r="AB141" s="55"/>
      <c r="AC141" s="56"/>
      <c r="AD141" s="54"/>
      <c r="AE141" s="56"/>
      <c r="AF141" s="101"/>
      <c r="AG141" s="57"/>
      <c r="AH141" s="58"/>
      <c r="AI141" s="102"/>
      <c r="AJ141" s="103"/>
      <c r="AK141" s="104"/>
      <c r="AL141" s="104"/>
      <c r="AM141" s="51"/>
      <c r="AN141" s="59"/>
      <c r="AO141" s="60"/>
      <c r="AP141" s="61"/>
      <c r="AQ141" s="62"/>
    </row>
    <row r="142" spans="1:43" ht="20.25" customHeight="1" thickTop="1" thickBot="1">
      <c r="A142" s="42"/>
      <c r="B142" s="43"/>
      <c r="C142" s="100"/>
      <c r="D142" s="44"/>
      <c r="E142" s="45"/>
      <c r="F142" s="45"/>
      <c r="G142" s="46"/>
      <c r="H142" s="47"/>
      <c r="I142" s="48"/>
      <c r="J142" s="46"/>
      <c r="K142" s="47"/>
      <c r="L142" s="48"/>
      <c r="M142" s="46"/>
      <c r="N142" s="47"/>
      <c r="O142" s="48"/>
      <c r="P142" s="46"/>
      <c r="Q142" s="47"/>
      <c r="R142" s="48"/>
      <c r="S142" s="49"/>
      <c r="T142" s="49"/>
      <c r="U142" s="49"/>
      <c r="V142" s="49"/>
      <c r="W142" s="184"/>
      <c r="X142" s="50"/>
      <c r="Y142" s="52"/>
      <c r="Z142" s="53"/>
      <c r="AA142" s="54"/>
      <c r="AB142" s="55"/>
      <c r="AC142" s="56"/>
      <c r="AD142" s="54"/>
      <c r="AE142" s="56"/>
      <c r="AF142" s="101"/>
      <c r="AG142" s="57"/>
      <c r="AH142" s="58"/>
      <c r="AI142" s="102"/>
      <c r="AJ142" s="103"/>
      <c r="AK142" s="104"/>
      <c r="AL142" s="104"/>
      <c r="AM142" s="51"/>
      <c r="AN142" s="59"/>
      <c r="AO142" s="60"/>
      <c r="AP142" s="61"/>
      <c r="AQ142" s="62"/>
    </row>
    <row r="143" spans="1:43" ht="20.25" customHeight="1" thickTop="1" thickBot="1">
      <c r="A143" s="42"/>
      <c r="B143" s="43"/>
      <c r="C143" s="100"/>
      <c r="D143" s="44"/>
      <c r="E143" s="45"/>
      <c r="F143" s="45"/>
      <c r="G143" s="46"/>
      <c r="H143" s="47"/>
      <c r="I143" s="48"/>
      <c r="J143" s="46"/>
      <c r="K143" s="47"/>
      <c r="L143" s="48"/>
      <c r="M143" s="46"/>
      <c r="N143" s="47"/>
      <c r="O143" s="48"/>
      <c r="P143" s="46"/>
      <c r="Q143" s="47"/>
      <c r="R143" s="48"/>
      <c r="S143" s="49"/>
      <c r="T143" s="49"/>
      <c r="U143" s="49"/>
      <c r="V143" s="49"/>
      <c r="W143" s="184"/>
      <c r="X143" s="50"/>
      <c r="Y143" s="52"/>
      <c r="Z143" s="53"/>
      <c r="AA143" s="54"/>
      <c r="AB143" s="55"/>
      <c r="AC143" s="56"/>
      <c r="AD143" s="54"/>
      <c r="AE143" s="56"/>
      <c r="AF143" s="101"/>
      <c r="AG143" s="57"/>
      <c r="AH143" s="58"/>
      <c r="AI143" s="102"/>
      <c r="AJ143" s="103"/>
      <c r="AK143" s="104"/>
      <c r="AL143" s="104"/>
      <c r="AM143" s="51"/>
      <c r="AN143" s="59"/>
      <c r="AO143" s="60"/>
      <c r="AP143" s="61"/>
      <c r="AQ143" s="62"/>
    </row>
    <row r="144" spans="1:43" ht="20.25" customHeight="1" thickTop="1" thickBot="1">
      <c r="A144" s="42"/>
      <c r="B144" s="43"/>
      <c r="C144" s="100"/>
      <c r="D144" s="44"/>
      <c r="E144" s="45"/>
      <c r="F144" s="45"/>
      <c r="G144" s="46"/>
      <c r="H144" s="47"/>
      <c r="I144" s="48"/>
      <c r="J144" s="46"/>
      <c r="K144" s="47"/>
      <c r="L144" s="48"/>
      <c r="M144" s="46"/>
      <c r="N144" s="47"/>
      <c r="O144" s="48"/>
      <c r="P144" s="46"/>
      <c r="Q144" s="47"/>
      <c r="R144" s="48"/>
      <c r="S144" s="49"/>
      <c r="T144" s="49"/>
      <c r="U144" s="49"/>
      <c r="V144" s="49"/>
      <c r="W144" s="184"/>
      <c r="X144" s="50"/>
      <c r="Y144" s="52"/>
      <c r="Z144" s="53"/>
      <c r="AA144" s="54"/>
      <c r="AB144" s="55"/>
      <c r="AC144" s="56"/>
      <c r="AD144" s="54"/>
      <c r="AE144" s="56"/>
      <c r="AF144" s="101"/>
      <c r="AG144" s="57"/>
      <c r="AH144" s="58"/>
      <c r="AI144" s="102"/>
      <c r="AJ144" s="103"/>
      <c r="AK144" s="104"/>
      <c r="AL144" s="104"/>
      <c r="AM144" s="51"/>
      <c r="AN144" s="59"/>
      <c r="AO144" s="60"/>
      <c r="AP144" s="61"/>
      <c r="AQ144" s="62"/>
    </row>
    <row r="145" spans="1:43" ht="20.25" customHeight="1" thickTop="1" thickBot="1">
      <c r="A145" s="42"/>
      <c r="B145" s="43"/>
      <c r="C145" s="100"/>
      <c r="D145" s="44"/>
      <c r="E145" s="45"/>
      <c r="F145" s="45"/>
      <c r="G145" s="46"/>
      <c r="H145" s="47"/>
      <c r="I145" s="48"/>
      <c r="J145" s="46"/>
      <c r="K145" s="47"/>
      <c r="L145" s="48"/>
      <c r="M145" s="46"/>
      <c r="N145" s="47"/>
      <c r="O145" s="48"/>
      <c r="P145" s="46"/>
      <c r="Q145" s="47"/>
      <c r="R145" s="48"/>
      <c r="S145" s="49"/>
      <c r="T145" s="49"/>
      <c r="U145" s="49"/>
      <c r="V145" s="49"/>
      <c r="W145" s="184"/>
      <c r="X145" s="50"/>
      <c r="Y145" s="52"/>
      <c r="Z145" s="53"/>
      <c r="AA145" s="54"/>
      <c r="AB145" s="55"/>
      <c r="AC145" s="56"/>
      <c r="AD145" s="54"/>
      <c r="AE145" s="56"/>
      <c r="AF145" s="101"/>
      <c r="AG145" s="57"/>
      <c r="AH145" s="58"/>
      <c r="AI145" s="102"/>
      <c r="AJ145" s="103"/>
      <c r="AK145" s="104"/>
      <c r="AL145" s="104"/>
      <c r="AM145" s="51"/>
      <c r="AN145" s="59"/>
      <c r="AO145" s="60"/>
      <c r="AP145" s="61"/>
      <c r="AQ145" s="62"/>
    </row>
    <row r="146" spans="1:43" ht="20.25" customHeight="1" thickTop="1" thickBot="1">
      <c r="A146" s="42"/>
      <c r="B146" s="43"/>
      <c r="C146" s="100"/>
      <c r="D146" s="44"/>
      <c r="E146" s="45"/>
      <c r="F146" s="45"/>
      <c r="G146" s="46"/>
      <c r="H146" s="47"/>
      <c r="I146" s="48"/>
      <c r="J146" s="46"/>
      <c r="K146" s="47"/>
      <c r="L146" s="48"/>
      <c r="M146" s="46"/>
      <c r="N146" s="47"/>
      <c r="O146" s="48"/>
      <c r="P146" s="46"/>
      <c r="Q146" s="47"/>
      <c r="R146" s="48"/>
      <c r="S146" s="49"/>
      <c r="T146" s="49"/>
      <c r="U146" s="49"/>
      <c r="V146" s="49"/>
      <c r="W146" s="184"/>
      <c r="X146" s="50"/>
      <c r="Y146" s="52"/>
      <c r="Z146" s="53"/>
      <c r="AA146" s="54"/>
      <c r="AB146" s="55"/>
      <c r="AC146" s="56"/>
      <c r="AD146" s="54"/>
      <c r="AE146" s="56"/>
      <c r="AF146" s="101"/>
      <c r="AG146" s="57"/>
      <c r="AH146" s="58"/>
      <c r="AI146" s="102"/>
      <c r="AJ146" s="103"/>
      <c r="AK146" s="104"/>
      <c r="AL146" s="104"/>
      <c r="AM146" s="51"/>
      <c r="AN146" s="59"/>
      <c r="AO146" s="60"/>
      <c r="AP146" s="61"/>
      <c r="AQ146" s="62"/>
    </row>
    <row r="147" spans="1:43" ht="20.25" customHeight="1" thickTop="1" thickBot="1">
      <c r="A147" s="42"/>
      <c r="B147" s="43"/>
      <c r="C147" s="100"/>
      <c r="D147" s="44"/>
      <c r="E147" s="45"/>
      <c r="F147" s="45"/>
      <c r="G147" s="46"/>
      <c r="H147" s="47"/>
      <c r="I147" s="48"/>
      <c r="J147" s="46"/>
      <c r="K147" s="47"/>
      <c r="L147" s="48"/>
      <c r="M147" s="46"/>
      <c r="N147" s="47"/>
      <c r="O147" s="48"/>
      <c r="P147" s="46"/>
      <c r="Q147" s="47"/>
      <c r="R147" s="48"/>
      <c r="S147" s="49"/>
      <c r="T147" s="49"/>
      <c r="U147" s="49"/>
      <c r="V147" s="49"/>
      <c r="W147" s="184"/>
      <c r="X147" s="50"/>
      <c r="Y147" s="52"/>
      <c r="Z147" s="53"/>
      <c r="AA147" s="54"/>
      <c r="AB147" s="55"/>
      <c r="AC147" s="56"/>
      <c r="AD147" s="54"/>
      <c r="AE147" s="56"/>
      <c r="AF147" s="101"/>
      <c r="AG147" s="57"/>
      <c r="AH147" s="58"/>
      <c r="AI147" s="102"/>
      <c r="AJ147" s="103"/>
      <c r="AK147" s="104"/>
      <c r="AL147" s="104"/>
      <c r="AM147" s="51"/>
      <c r="AN147" s="59"/>
      <c r="AO147" s="60"/>
      <c r="AP147" s="61"/>
      <c r="AQ147" s="62"/>
    </row>
    <row r="148" spans="1:43" ht="20.25" customHeight="1" thickTop="1" thickBot="1">
      <c r="A148" s="42"/>
      <c r="B148" s="43"/>
      <c r="C148" s="100"/>
      <c r="D148" s="44"/>
      <c r="E148" s="45"/>
      <c r="F148" s="45"/>
      <c r="G148" s="46"/>
      <c r="H148" s="47"/>
      <c r="I148" s="48"/>
      <c r="J148" s="46"/>
      <c r="K148" s="47"/>
      <c r="L148" s="48"/>
      <c r="M148" s="46"/>
      <c r="N148" s="47"/>
      <c r="O148" s="48"/>
      <c r="P148" s="46"/>
      <c r="Q148" s="47"/>
      <c r="R148" s="48"/>
      <c r="S148" s="49"/>
      <c r="T148" s="49"/>
      <c r="U148" s="49"/>
      <c r="V148" s="49"/>
      <c r="W148" s="184"/>
      <c r="X148" s="50"/>
      <c r="Y148" s="52"/>
      <c r="Z148" s="53"/>
      <c r="AA148" s="54"/>
      <c r="AB148" s="55"/>
      <c r="AC148" s="56"/>
      <c r="AD148" s="54"/>
      <c r="AE148" s="56"/>
      <c r="AF148" s="101"/>
      <c r="AG148" s="57"/>
      <c r="AH148" s="58"/>
      <c r="AI148" s="102"/>
      <c r="AJ148" s="103"/>
      <c r="AK148" s="104"/>
      <c r="AL148" s="104"/>
      <c r="AM148" s="51"/>
      <c r="AN148" s="59"/>
      <c r="AO148" s="60"/>
      <c r="AP148" s="61"/>
      <c r="AQ148" s="62"/>
    </row>
    <row r="149" spans="1:43" ht="20.25" customHeight="1" thickTop="1" thickBot="1">
      <c r="A149" s="42"/>
      <c r="B149" s="43"/>
      <c r="C149" s="100"/>
      <c r="D149" s="44"/>
      <c r="E149" s="45"/>
      <c r="F149" s="45"/>
      <c r="G149" s="46"/>
      <c r="H149" s="47"/>
      <c r="I149" s="48"/>
      <c r="J149" s="46"/>
      <c r="K149" s="47"/>
      <c r="L149" s="48"/>
      <c r="M149" s="46"/>
      <c r="N149" s="47"/>
      <c r="O149" s="48"/>
      <c r="P149" s="46"/>
      <c r="Q149" s="47"/>
      <c r="R149" s="48"/>
      <c r="S149" s="49"/>
      <c r="T149" s="49"/>
      <c r="U149" s="49"/>
      <c r="V149" s="49"/>
      <c r="W149" s="184"/>
      <c r="X149" s="50"/>
      <c r="Y149" s="52"/>
      <c r="Z149" s="53"/>
      <c r="AA149" s="54"/>
      <c r="AB149" s="55"/>
      <c r="AC149" s="56"/>
      <c r="AD149" s="54"/>
      <c r="AE149" s="56"/>
      <c r="AF149" s="101"/>
      <c r="AG149" s="57"/>
      <c r="AH149" s="58"/>
      <c r="AI149" s="102"/>
      <c r="AJ149" s="103"/>
      <c r="AK149" s="104"/>
      <c r="AL149" s="104"/>
      <c r="AM149" s="51"/>
      <c r="AN149" s="59"/>
      <c r="AO149" s="60"/>
      <c r="AP149" s="61"/>
      <c r="AQ149" s="62"/>
    </row>
    <row r="150" spans="1:43" ht="20.25" customHeight="1" thickTop="1" thickBot="1">
      <c r="A150" s="42"/>
      <c r="B150" s="43"/>
      <c r="C150" s="100"/>
      <c r="D150" s="44"/>
      <c r="E150" s="45"/>
      <c r="F150" s="45"/>
      <c r="G150" s="46"/>
      <c r="H150" s="47"/>
      <c r="I150" s="48"/>
      <c r="J150" s="46"/>
      <c r="K150" s="47"/>
      <c r="L150" s="48"/>
      <c r="M150" s="46"/>
      <c r="N150" s="47"/>
      <c r="O150" s="48"/>
      <c r="P150" s="46"/>
      <c r="Q150" s="47"/>
      <c r="R150" s="48"/>
      <c r="S150" s="49"/>
      <c r="T150" s="49"/>
      <c r="U150" s="49"/>
      <c r="V150" s="49"/>
      <c r="W150" s="184"/>
      <c r="X150" s="50"/>
      <c r="Y150" s="52"/>
      <c r="Z150" s="53"/>
      <c r="AA150" s="54"/>
      <c r="AB150" s="55"/>
      <c r="AC150" s="56"/>
      <c r="AD150" s="54"/>
      <c r="AE150" s="56"/>
      <c r="AF150" s="101"/>
      <c r="AG150" s="57"/>
      <c r="AH150" s="58"/>
      <c r="AI150" s="102"/>
      <c r="AJ150" s="103"/>
      <c r="AK150" s="104"/>
      <c r="AL150" s="104"/>
      <c r="AM150" s="51"/>
      <c r="AN150" s="59"/>
      <c r="AO150" s="60"/>
      <c r="AP150" s="61"/>
      <c r="AQ150" s="62"/>
    </row>
    <row r="151" spans="1:43" ht="20.25" customHeight="1" thickTop="1" thickBot="1">
      <c r="A151" s="42"/>
      <c r="B151" s="43"/>
      <c r="C151" s="100"/>
      <c r="D151" s="44"/>
      <c r="E151" s="45"/>
      <c r="F151" s="45"/>
      <c r="G151" s="46"/>
      <c r="H151" s="47"/>
      <c r="I151" s="48"/>
      <c r="J151" s="46"/>
      <c r="K151" s="47"/>
      <c r="L151" s="48"/>
      <c r="M151" s="46"/>
      <c r="N151" s="47"/>
      <c r="O151" s="48"/>
      <c r="P151" s="46"/>
      <c r="Q151" s="47"/>
      <c r="R151" s="48"/>
      <c r="S151" s="49"/>
      <c r="T151" s="49"/>
      <c r="U151" s="49"/>
      <c r="V151" s="49"/>
      <c r="W151" s="184"/>
      <c r="X151" s="50"/>
      <c r="Y151" s="52"/>
      <c r="Z151" s="53"/>
      <c r="AA151" s="54"/>
      <c r="AB151" s="55"/>
      <c r="AC151" s="56"/>
      <c r="AD151" s="54"/>
      <c r="AE151" s="56"/>
      <c r="AF151" s="101"/>
      <c r="AG151" s="57"/>
      <c r="AH151" s="58"/>
      <c r="AI151" s="102"/>
      <c r="AJ151" s="103"/>
      <c r="AK151" s="104"/>
      <c r="AL151" s="104"/>
      <c r="AM151" s="51"/>
      <c r="AN151" s="59"/>
      <c r="AO151" s="60"/>
      <c r="AP151" s="61"/>
      <c r="AQ151" s="62"/>
    </row>
    <row r="152" spans="1:43" ht="20.25" customHeight="1" thickTop="1" thickBot="1">
      <c r="A152" s="42"/>
      <c r="B152" s="43"/>
      <c r="C152" s="100"/>
      <c r="D152" s="44"/>
      <c r="E152" s="45"/>
      <c r="F152" s="45"/>
      <c r="G152" s="46"/>
      <c r="H152" s="47"/>
      <c r="I152" s="48"/>
      <c r="J152" s="46"/>
      <c r="K152" s="47"/>
      <c r="L152" s="48"/>
      <c r="M152" s="46"/>
      <c r="N152" s="47"/>
      <c r="O152" s="48"/>
      <c r="P152" s="46"/>
      <c r="Q152" s="47"/>
      <c r="R152" s="48"/>
      <c r="S152" s="49"/>
      <c r="T152" s="49"/>
      <c r="U152" s="49"/>
      <c r="V152" s="49"/>
      <c r="W152" s="184"/>
      <c r="X152" s="50"/>
      <c r="Y152" s="52"/>
      <c r="Z152" s="53"/>
      <c r="AA152" s="54"/>
      <c r="AB152" s="55"/>
      <c r="AC152" s="56"/>
      <c r="AD152" s="54"/>
      <c r="AE152" s="56"/>
      <c r="AF152" s="101"/>
      <c r="AG152" s="57"/>
      <c r="AH152" s="58"/>
      <c r="AI152" s="102"/>
      <c r="AJ152" s="103"/>
      <c r="AK152" s="104"/>
      <c r="AL152" s="104"/>
      <c r="AM152" s="51"/>
      <c r="AN152" s="59"/>
      <c r="AO152" s="60"/>
      <c r="AP152" s="61"/>
      <c r="AQ152" s="62"/>
    </row>
    <row r="153" spans="1:43" ht="20.25" customHeight="1" thickTop="1" thickBot="1">
      <c r="A153" s="42"/>
      <c r="B153" s="43"/>
      <c r="C153" s="100"/>
      <c r="D153" s="44"/>
      <c r="E153" s="45"/>
      <c r="F153" s="45"/>
      <c r="G153" s="46"/>
      <c r="H153" s="47"/>
      <c r="I153" s="48"/>
      <c r="J153" s="46"/>
      <c r="K153" s="47"/>
      <c r="L153" s="48"/>
      <c r="M153" s="46"/>
      <c r="N153" s="47"/>
      <c r="O153" s="48"/>
      <c r="P153" s="46"/>
      <c r="Q153" s="47"/>
      <c r="R153" s="48"/>
      <c r="S153" s="49"/>
      <c r="T153" s="49"/>
      <c r="U153" s="49"/>
      <c r="V153" s="49"/>
      <c r="W153" s="184"/>
      <c r="X153" s="50"/>
      <c r="Y153" s="52"/>
      <c r="Z153" s="53"/>
      <c r="AA153" s="54"/>
      <c r="AB153" s="55"/>
      <c r="AC153" s="56"/>
      <c r="AD153" s="54"/>
      <c r="AE153" s="56"/>
      <c r="AF153" s="101"/>
      <c r="AG153" s="57"/>
      <c r="AH153" s="58"/>
      <c r="AI153" s="102"/>
      <c r="AJ153" s="103"/>
      <c r="AK153" s="104"/>
      <c r="AL153" s="104"/>
      <c r="AM153" s="51"/>
      <c r="AN153" s="59"/>
      <c r="AO153" s="60"/>
      <c r="AP153" s="61"/>
      <c r="AQ153" s="62"/>
    </row>
    <row r="154" spans="1:43" ht="20.25" customHeight="1" thickTop="1" thickBot="1">
      <c r="A154" s="42"/>
      <c r="B154" s="43"/>
      <c r="C154" s="100"/>
      <c r="D154" s="44"/>
      <c r="E154" s="45"/>
      <c r="F154" s="45"/>
      <c r="G154" s="46"/>
      <c r="H154" s="47"/>
      <c r="I154" s="48"/>
      <c r="J154" s="46"/>
      <c r="K154" s="47"/>
      <c r="L154" s="48"/>
      <c r="M154" s="46"/>
      <c r="N154" s="47"/>
      <c r="O154" s="48"/>
      <c r="P154" s="46"/>
      <c r="Q154" s="47"/>
      <c r="R154" s="48"/>
      <c r="S154" s="49"/>
      <c r="T154" s="49"/>
      <c r="U154" s="49"/>
      <c r="V154" s="49"/>
      <c r="W154" s="184"/>
      <c r="X154" s="50"/>
      <c r="Y154" s="52"/>
      <c r="Z154" s="53"/>
      <c r="AA154" s="54"/>
      <c r="AB154" s="55"/>
      <c r="AC154" s="56"/>
      <c r="AD154" s="54"/>
      <c r="AE154" s="56"/>
      <c r="AF154" s="101"/>
      <c r="AG154" s="57"/>
      <c r="AH154" s="58"/>
      <c r="AI154" s="102"/>
      <c r="AJ154" s="103"/>
      <c r="AK154" s="104"/>
      <c r="AL154" s="104"/>
      <c r="AM154" s="51"/>
      <c r="AN154" s="59"/>
      <c r="AO154" s="60"/>
      <c r="AP154" s="61"/>
      <c r="AQ154" s="62"/>
    </row>
    <row r="155" spans="1:43" ht="20.25" customHeight="1" thickTop="1" thickBot="1">
      <c r="A155" s="42"/>
      <c r="B155" s="43"/>
      <c r="C155" s="100"/>
      <c r="D155" s="44"/>
      <c r="E155" s="45"/>
      <c r="F155" s="45"/>
      <c r="G155" s="46"/>
      <c r="H155" s="47"/>
      <c r="I155" s="48"/>
      <c r="J155" s="46"/>
      <c r="K155" s="47"/>
      <c r="L155" s="48"/>
      <c r="M155" s="46"/>
      <c r="N155" s="47"/>
      <c r="O155" s="48"/>
      <c r="P155" s="46"/>
      <c r="Q155" s="47"/>
      <c r="R155" s="48"/>
      <c r="S155" s="49"/>
      <c r="T155" s="49"/>
      <c r="U155" s="49"/>
      <c r="V155" s="49"/>
      <c r="W155" s="184"/>
      <c r="X155" s="50"/>
      <c r="Y155" s="52"/>
      <c r="Z155" s="53"/>
      <c r="AA155" s="54"/>
      <c r="AB155" s="55"/>
      <c r="AC155" s="56"/>
      <c r="AD155" s="54"/>
      <c r="AE155" s="56"/>
      <c r="AF155" s="101"/>
      <c r="AG155" s="57"/>
      <c r="AH155" s="58"/>
      <c r="AI155" s="102"/>
      <c r="AJ155" s="103"/>
      <c r="AK155" s="104"/>
      <c r="AL155" s="104"/>
      <c r="AM155" s="51"/>
      <c r="AN155" s="59"/>
      <c r="AO155" s="60"/>
      <c r="AP155" s="61"/>
      <c r="AQ155" s="62"/>
    </row>
    <row r="156" spans="1:43" ht="20.25" customHeight="1" thickTop="1" thickBot="1">
      <c r="A156" s="42"/>
      <c r="B156" s="43"/>
      <c r="C156" s="100"/>
      <c r="D156" s="44"/>
      <c r="E156" s="45"/>
      <c r="F156" s="45"/>
      <c r="G156" s="46"/>
      <c r="H156" s="47"/>
      <c r="I156" s="48"/>
      <c r="J156" s="46"/>
      <c r="K156" s="47"/>
      <c r="L156" s="48"/>
      <c r="M156" s="46"/>
      <c r="N156" s="47"/>
      <c r="O156" s="48"/>
      <c r="P156" s="46"/>
      <c r="Q156" s="47"/>
      <c r="R156" s="48"/>
      <c r="S156" s="49"/>
      <c r="T156" s="49"/>
      <c r="U156" s="49"/>
      <c r="V156" s="49"/>
      <c r="W156" s="184"/>
      <c r="X156" s="50"/>
      <c r="Y156" s="52"/>
      <c r="Z156" s="53"/>
      <c r="AA156" s="54"/>
      <c r="AB156" s="55"/>
      <c r="AC156" s="56"/>
      <c r="AD156" s="54"/>
      <c r="AE156" s="56"/>
      <c r="AF156" s="101"/>
      <c r="AG156" s="57"/>
      <c r="AH156" s="58"/>
      <c r="AI156" s="102"/>
      <c r="AJ156" s="103"/>
      <c r="AK156" s="104"/>
      <c r="AL156" s="104"/>
      <c r="AM156" s="51"/>
      <c r="AN156" s="59"/>
      <c r="AO156" s="60"/>
      <c r="AP156" s="61"/>
      <c r="AQ156" s="62"/>
    </row>
    <row r="157" spans="1:43" ht="20.25" customHeight="1" thickTop="1" thickBot="1">
      <c r="A157" s="42"/>
      <c r="B157" s="43"/>
      <c r="C157" s="100"/>
      <c r="D157" s="44"/>
      <c r="E157" s="45"/>
      <c r="F157" s="45"/>
      <c r="G157" s="46"/>
      <c r="H157" s="47"/>
      <c r="I157" s="48"/>
      <c r="J157" s="46"/>
      <c r="K157" s="47"/>
      <c r="L157" s="48"/>
      <c r="M157" s="46"/>
      <c r="N157" s="47"/>
      <c r="O157" s="48"/>
      <c r="P157" s="46"/>
      <c r="Q157" s="47"/>
      <c r="R157" s="48"/>
      <c r="S157" s="49"/>
      <c r="T157" s="49"/>
      <c r="U157" s="49"/>
      <c r="V157" s="49"/>
      <c r="W157" s="184"/>
      <c r="X157" s="50"/>
      <c r="Y157" s="52"/>
      <c r="Z157" s="53"/>
      <c r="AA157" s="54"/>
      <c r="AB157" s="55"/>
      <c r="AC157" s="56"/>
      <c r="AD157" s="54"/>
      <c r="AE157" s="56"/>
      <c r="AF157" s="101"/>
      <c r="AG157" s="57"/>
      <c r="AH157" s="58"/>
      <c r="AI157" s="102"/>
      <c r="AJ157" s="103"/>
      <c r="AK157" s="104"/>
      <c r="AL157" s="104"/>
      <c r="AM157" s="51"/>
      <c r="AN157" s="59"/>
      <c r="AO157" s="60"/>
      <c r="AP157" s="61"/>
      <c r="AQ157" s="62"/>
    </row>
    <row r="158" spans="1:43" ht="20.25" customHeight="1" thickTop="1" thickBot="1">
      <c r="A158" s="42"/>
      <c r="B158" s="43"/>
      <c r="C158" s="100"/>
      <c r="D158" s="44"/>
      <c r="E158" s="45"/>
      <c r="F158" s="45"/>
      <c r="G158" s="46"/>
      <c r="H158" s="47"/>
      <c r="I158" s="48"/>
      <c r="J158" s="46"/>
      <c r="K158" s="47"/>
      <c r="L158" s="48"/>
      <c r="M158" s="46"/>
      <c r="N158" s="47"/>
      <c r="O158" s="48"/>
      <c r="P158" s="46"/>
      <c r="Q158" s="47"/>
      <c r="R158" s="48"/>
      <c r="S158" s="49"/>
      <c r="T158" s="49"/>
      <c r="U158" s="49"/>
      <c r="V158" s="49"/>
      <c r="W158" s="184"/>
      <c r="X158" s="50"/>
      <c r="Y158" s="52"/>
      <c r="Z158" s="53"/>
      <c r="AA158" s="54"/>
      <c r="AB158" s="55"/>
      <c r="AC158" s="56"/>
      <c r="AD158" s="54"/>
      <c r="AE158" s="56"/>
      <c r="AF158" s="101"/>
      <c r="AG158" s="57"/>
      <c r="AH158" s="58"/>
      <c r="AI158" s="102"/>
      <c r="AJ158" s="103"/>
      <c r="AK158" s="104"/>
      <c r="AL158" s="104"/>
      <c r="AM158" s="51"/>
      <c r="AN158" s="59"/>
      <c r="AO158" s="60"/>
      <c r="AP158" s="61"/>
      <c r="AQ158" s="62"/>
    </row>
    <row r="159" spans="1:43" ht="20.25" customHeight="1" thickTop="1" thickBot="1">
      <c r="A159" s="42"/>
      <c r="B159" s="43"/>
      <c r="C159" s="100"/>
      <c r="D159" s="44"/>
      <c r="E159" s="45"/>
      <c r="F159" s="45"/>
      <c r="G159" s="46"/>
      <c r="H159" s="47"/>
      <c r="I159" s="48"/>
      <c r="J159" s="46"/>
      <c r="K159" s="47"/>
      <c r="L159" s="48"/>
      <c r="M159" s="46"/>
      <c r="N159" s="47"/>
      <c r="O159" s="48"/>
      <c r="P159" s="46"/>
      <c r="Q159" s="47"/>
      <c r="R159" s="48"/>
      <c r="S159" s="49"/>
      <c r="T159" s="49"/>
      <c r="U159" s="49"/>
      <c r="V159" s="49"/>
      <c r="W159" s="184"/>
      <c r="X159" s="50"/>
      <c r="Y159" s="52"/>
      <c r="Z159" s="53"/>
      <c r="AA159" s="54"/>
      <c r="AB159" s="55"/>
      <c r="AC159" s="56"/>
      <c r="AD159" s="54"/>
      <c r="AE159" s="56"/>
      <c r="AF159" s="101"/>
      <c r="AG159" s="57"/>
      <c r="AH159" s="58"/>
      <c r="AI159" s="102"/>
      <c r="AJ159" s="103"/>
      <c r="AK159" s="104"/>
      <c r="AL159" s="104"/>
      <c r="AM159" s="51"/>
      <c r="AN159" s="59"/>
      <c r="AO159" s="60"/>
      <c r="AP159" s="61"/>
      <c r="AQ159" s="62"/>
    </row>
    <row r="160" spans="1:43" ht="19.2" thickTop="1" thickBot="1">
      <c r="A160" s="42"/>
      <c r="B160" s="43"/>
      <c r="C160" s="100"/>
      <c r="D160" s="44"/>
      <c r="E160" s="45"/>
      <c r="F160" s="45"/>
      <c r="G160" s="46"/>
      <c r="H160" s="47"/>
      <c r="I160" s="48"/>
      <c r="J160" s="46"/>
      <c r="K160" s="47"/>
      <c r="L160" s="48"/>
      <c r="M160" s="46"/>
      <c r="N160" s="47"/>
      <c r="O160" s="48"/>
      <c r="P160" s="46"/>
      <c r="Q160" s="47"/>
      <c r="R160" s="48"/>
      <c r="S160" s="49"/>
      <c r="T160" s="49"/>
      <c r="U160" s="49"/>
      <c r="V160" s="49"/>
      <c r="W160" s="184"/>
      <c r="X160" s="50"/>
      <c r="Y160" s="52"/>
      <c r="Z160" s="53"/>
      <c r="AA160" s="54"/>
      <c r="AB160" s="55"/>
      <c r="AC160" s="56"/>
      <c r="AD160" s="54"/>
      <c r="AE160" s="56"/>
      <c r="AF160" s="101"/>
      <c r="AG160" s="57"/>
      <c r="AH160" s="58"/>
      <c r="AI160" s="102"/>
      <c r="AJ160" s="103"/>
      <c r="AK160" s="104"/>
      <c r="AL160" s="104"/>
      <c r="AM160" s="51"/>
      <c r="AN160" s="59"/>
      <c r="AO160" s="60"/>
      <c r="AP160" s="61"/>
      <c r="AQ160" s="62"/>
    </row>
    <row r="161" spans="1:43" ht="19.2" thickTop="1" thickBot="1">
      <c r="A161" s="42"/>
      <c r="B161" s="43"/>
      <c r="C161" s="100"/>
      <c r="D161" s="44"/>
      <c r="E161" s="45"/>
      <c r="F161" s="45"/>
      <c r="G161" s="46"/>
      <c r="H161" s="47"/>
      <c r="I161" s="48"/>
      <c r="J161" s="46"/>
      <c r="K161" s="47"/>
      <c r="L161" s="48"/>
      <c r="M161" s="46"/>
      <c r="N161" s="47"/>
      <c r="O161" s="48"/>
      <c r="P161" s="46"/>
      <c r="Q161" s="47"/>
      <c r="R161" s="48"/>
      <c r="S161" s="49"/>
      <c r="T161" s="49"/>
      <c r="U161" s="49"/>
      <c r="V161" s="49"/>
      <c r="W161" s="184"/>
      <c r="X161" s="50"/>
      <c r="Y161" s="52"/>
      <c r="Z161" s="53"/>
      <c r="AA161" s="54"/>
      <c r="AB161" s="55"/>
      <c r="AC161" s="56"/>
      <c r="AD161" s="54"/>
      <c r="AE161" s="56"/>
      <c r="AF161" s="101"/>
      <c r="AG161" s="57"/>
      <c r="AH161" s="58"/>
      <c r="AI161" s="102"/>
      <c r="AJ161" s="103"/>
      <c r="AK161" s="104"/>
      <c r="AL161" s="104"/>
      <c r="AM161" s="51"/>
      <c r="AN161" s="59"/>
      <c r="AO161" s="60"/>
      <c r="AP161" s="61"/>
      <c r="AQ161" s="62"/>
    </row>
    <row r="162" spans="1:43" ht="19.2" thickTop="1" thickBot="1">
      <c r="A162" s="42"/>
      <c r="B162" s="43"/>
      <c r="C162" s="100"/>
      <c r="D162" s="44"/>
      <c r="E162" s="45"/>
      <c r="F162" s="45"/>
      <c r="G162" s="46"/>
      <c r="H162" s="47"/>
      <c r="I162" s="48"/>
      <c r="J162" s="46"/>
      <c r="K162" s="47"/>
      <c r="L162" s="48"/>
      <c r="M162" s="46"/>
      <c r="N162" s="47"/>
      <c r="O162" s="48"/>
      <c r="P162" s="46"/>
      <c r="Q162" s="47"/>
      <c r="R162" s="48"/>
      <c r="S162" s="49"/>
      <c r="T162" s="49"/>
      <c r="U162" s="49"/>
      <c r="V162" s="49"/>
      <c r="W162" s="184"/>
      <c r="X162" s="50"/>
      <c r="Y162" s="52"/>
      <c r="Z162" s="53"/>
      <c r="AA162" s="54"/>
      <c r="AB162" s="55"/>
      <c r="AC162" s="56"/>
      <c r="AD162" s="54"/>
      <c r="AE162" s="56"/>
      <c r="AF162" s="101"/>
      <c r="AG162" s="57"/>
      <c r="AH162" s="58"/>
      <c r="AI162" s="102"/>
      <c r="AJ162" s="103"/>
      <c r="AK162" s="104"/>
      <c r="AL162" s="104"/>
      <c r="AM162" s="51"/>
      <c r="AN162" s="59"/>
      <c r="AO162" s="60"/>
      <c r="AP162" s="61"/>
      <c r="AQ162" s="62"/>
    </row>
    <row r="163" spans="1:43" ht="19.2" thickTop="1" thickBot="1">
      <c r="A163" s="42"/>
      <c r="B163" s="43"/>
      <c r="C163" s="100"/>
      <c r="D163" s="44"/>
      <c r="E163" s="45"/>
      <c r="F163" s="45"/>
      <c r="G163" s="46"/>
      <c r="H163" s="47"/>
      <c r="I163" s="48"/>
      <c r="J163" s="46"/>
      <c r="K163" s="47"/>
      <c r="L163" s="48"/>
      <c r="M163" s="46"/>
      <c r="N163" s="47"/>
      <c r="O163" s="48"/>
      <c r="P163" s="46"/>
      <c r="Q163" s="47"/>
      <c r="R163" s="48"/>
      <c r="S163" s="49"/>
      <c r="T163" s="49"/>
      <c r="U163" s="49"/>
      <c r="V163" s="49"/>
      <c r="W163" s="184"/>
      <c r="X163" s="50"/>
      <c r="Y163" s="52"/>
      <c r="Z163" s="53"/>
      <c r="AA163" s="54"/>
      <c r="AB163" s="55"/>
      <c r="AC163" s="56"/>
      <c r="AD163" s="54"/>
      <c r="AE163" s="56"/>
      <c r="AF163" s="101"/>
      <c r="AG163" s="57"/>
      <c r="AH163" s="58"/>
      <c r="AI163" s="102"/>
      <c r="AJ163" s="103"/>
      <c r="AK163" s="104"/>
      <c r="AL163" s="104"/>
      <c r="AM163" s="51"/>
      <c r="AN163" s="59"/>
      <c r="AO163" s="60"/>
      <c r="AP163" s="61"/>
      <c r="AQ163" s="62"/>
    </row>
    <row r="164" spans="1:43" ht="19.2" thickTop="1" thickBot="1">
      <c r="A164" s="42"/>
      <c r="B164" s="43"/>
      <c r="C164" s="100"/>
      <c r="D164" s="44"/>
      <c r="E164" s="45"/>
      <c r="F164" s="45"/>
      <c r="G164" s="46"/>
      <c r="H164" s="47"/>
      <c r="I164" s="48"/>
      <c r="J164" s="46"/>
      <c r="K164" s="47"/>
      <c r="L164" s="48"/>
      <c r="M164" s="46"/>
      <c r="N164" s="47"/>
      <c r="O164" s="48"/>
      <c r="P164" s="46"/>
      <c r="Q164" s="47"/>
      <c r="R164" s="48"/>
      <c r="S164" s="49"/>
      <c r="T164" s="49"/>
      <c r="U164" s="49"/>
      <c r="V164" s="49"/>
      <c r="W164" s="184"/>
      <c r="X164" s="50"/>
      <c r="Y164" s="52"/>
      <c r="Z164" s="53"/>
      <c r="AA164" s="54"/>
      <c r="AB164" s="55"/>
      <c r="AC164" s="56"/>
      <c r="AD164" s="54"/>
      <c r="AE164" s="56"/>
      <c r="AF164" s="101"/>
      <c r="AG164" s="57"/>
      <c r="AH164" s="58"/>
      <c r="AI164" s="102"/>
      <c r="AJ164" s="103"/>
      <c r="AK164" s="104"/>
      <c r="AL164" s="104"/>
      <c r="AM164" s="51"/>
      <c r="AN164" s="59"/>
      <c r="AO164" s="60"/>
      <c r="AP164" s="61"/>
      <c r="AQ164" s="62"/>
    </row>
    <row r="165" spans="1:43" ht="19.2" thickTop="1" thickBot="1">
      <c r="A165" s="42"/>
      <c r="B165" s="43"/>
      <c r="C165" s="100"/>
      <c r="D165" s="44"/>
      <c r="E165" s="45"/>
      <c r="F165" s="45"/>
      <c r="G165" s="46"/>
      <c r="H165" s="47"/>
      <c r="I165" s="48"/>
      <c r="J165" s="46"/>
      <c r="K165" s="47"/>
      <c r="L165" s="48"/>
      <c r="M165" s="46"/>
      <c r="N165" s="47"/>
      <c r="O165" s="48"/>
      <c r="P165" s="46"/>
      <c r="Q165" s="47"/>
      <c r="R165" s="48"/>
      <c r="S165" s="49"/>
      <c r="T165" s="49"/>
      <c r="U165" s="49"/>
      <c r="V165" s="49"/>
      <c r="W165" s="184"/>
      <c r="X165" s="50"/>
      <c r="Y165" s="52"/>
      <c r="Z165" s="53"/>
      <c r="AA165" s="54"/>
      <c r="AB165" s="55"/>
      <c r="AC165" s="56"/>
      <c r="AD165" s="54"/>
      <c r="AE165" s="56"/>
      <c r="AF165" s="101"/>
      <c r="AG165" s="57"/>
      <c r="AH165" s="58"/>
      <c r="AI165" s="102"/>
      <c r="AJ165" s="103"/>
      <c r="AK165" s="104"/>
      <c r="AL165" s="104"/>
      <c r="AM165" s="51"/>
      <c r="AN165" s="59"/>
      <c r="AO165" s="60"/>
      <c r="AP165" s="61"/>
      <c r="AQ165" s="62"/>
    </row>
    <row r="166" spans="1:43" ht="19.2" thickTop="1" thickBot="1">
      <c r="A166" s="42"/>
      <c r="B166" s="43"/>
      <c r="C166" s="100"/>
      <c r="D166" s="44"/>
      <c r="E166" s="45"/>
      <c r="F166" s="45"/>
      <c r="G166" s="46"/>
      <c r="H166" s="47"/>
      <c r="I166" s="48"/>
      <c r="J166" s="46"/>
      <c r="K166" s="47"/>
      <c r="L166" s="48"/>
      <c r="M166" s="46"/>
      <c r="N166" s="47"/>
      <c r="O166" s="48"/>
      <c r="P166" s="46"/>
      <c r="Q166" s="47"/>
      <c r="R166" s="48"/>
      <c r="S166" s="49"/>
      <c r="T166" s="49"/>
      <c r="U166" s="49"/>
      <c r="V166" s="49"/>
      <c r="W166" s="184"/>
      <c r="X166" s="50"/>
      <c r="Y166" s="52"/>
      <c r="Z166" s="53"/>
      <c r="AA166" s="54"/>
      <c r="AB166" s="55"/>
      <c r="AC166" s="56"/>
      <c r="AD166" s="54"/>
      <c r="AE166" s="56"/>
      <c r="AF166" s="101"/>
      <c r="AG166" s="57"/>
      <c r="AH166" s="58"/>
      <c r="AI166" s="102"/>
      <c r="AJ166" s="103"/>
      <c r="AK166" s="104"/>
      <c r="AL166" s="104"/>
      <c r="AM166" s="51"/>
      <c r="AN166" s="59"/>
      <c r="AO166" s="60"/>
      <c r="AP166" s="61"/>
      <c r="AQ166" s="62"/>
    </row>
    <row r="167" spans="1:43" ht="19.2" thickTop="1" thickBot="1">
      <c r="A167" s="42"/>
      <c r="B167" s="43"/>
      <c r="C167" s="100"/>
      <c r="D167" s="44"/>
      <c r="E167" s="45"/>
      <c r="F167" s="45"/>
      <c r="G167" s="46"/>
      <c r="H167" s="47"/>
      <c r="I167" s="48"/>
      <c r="J167" s="46"/>
      <c r="K167" s="47"/>
      <c r="L167" s="48"/>
      <c r="M167" s="46"/>
      <c r="N167" s="47"/>
      <c r="O167" s="48"/>
      <c r="P167" s="46"/>
      <c r="Q167" s="47"/>
      <c r="R167" s="48"/>
      <c r="S167" s="49"/>
      <c r="T167" s="49"/>
      <c r="U167" s="49"/>
      <c r="V167" s="49"/>
      <c r="W167" s="184"/>
      <c r="X167" s="50"/>
      <c r="Y167" s="52"/>
      <c r="Z167" s="53"/>
      <c r="AA167" s="54"/>
      <c r="AB167" s="55"/>
      <c r="AC167" s="56"/>
      <c r="AD167" s="54"/>
      <c r="AE167" s="56"/>
      <c r="AF167" s="101"/>
      <c r="AG167" s="57"/>
      <c r="AH167" s="58"/>
      <c r="AI167" s="102"/>
      <c r="AJ167" s="103"/>
      <c r="AK167" s="104"/>
      <c r="AL167" s="104"/>
      <c r="AM167" s="51"/>
      <c r="AN167" s="59"/>
      <c r="AO167" s="60"/>
      <c r="AP167" s="61"/>
      <c r="AQ167" s="62"/>
    </row>
    <row r="168" spans="1:43" ht="19.2" thickTop="1" thickBot="1">
      <c r="A168" s="42"/>
      <c r="B168" s="43"/>
      <c r="C168" s="100"/>
      <c r="D168" s="44"/>
      <c r="E168" s="45"/>
      <c r="F168" s="45"/>
      <c r="G168" s="46"/>
      <c r="H168" s="47"/>
      <c r="I168" s="48"/>
      <c r="J168" s="46"/>
      <c r="K168" s="47"/>
      <c r="L168" s="48"/>
      <c r="M168" s="46"/>
      <c r="N168" s="47"/>
      <c r="O168" s="48"/>
      <c r="P168" s="46"/>
      <c r="Q168" s="47"/>
      <c r="R168" s="48"/>
      <c r="S168" s="49"/>
      <c r="T168" s="49"/>
      <c r="U168" s="49"/>
      <c r="V168" s="49"/>
      <c r="W168" s="184"/>
      <c r="X168" s="50"/>
      <c r="Y168" s="52"/>
      <c r="Z168" s="53"/>
      <c r="AA168" s="54"/>
      <c r="AB168" s="55"/>
      <c r="AC168" s="56"/>
      <c r="AD168" s="54"/>
      <c r="AE168" s="56"/>
      <c r="AF168" s="101"/>
      <c r="AG168" s="57"/>
      <c r="AH168" s="58"/>
      <c r="AI168" s="102"/>
      <c r="AJ168" s="103"/>
      <c r="AK168" s="104"/>
      <c r="AL168" s="104"/>
      <c r="AM168" s="51"/>
      <c r="AN168" s="59"/>
      <c r="AO168" s="60"/>
      <c r="AP168" s="61"/>
      <c r="AQ168" s="62"/>
    </row>
    <row r="169" spans="1:43" ht="19.2" thickTop="1" thickBot="1">
      <c r="A169" s="42"/>
      <c r="B169" s="43"/>
      <c r="C169" s="100"/>
      <c r="D169" s="44"/>
      <c r="E169" s="45"/>
      <c r="F169" s="45"/>
      <c r="G169" s="46"/>
      <c r="H169" s="47"/>
      <c r="I169" s="48"/>
      <c r="J169" s="46"/>
      <c r="K169" s="47"/>
      <c r="L169" s="48"/>
      <c r="M169" s="46"/>
      <c r="N169" s="47"/>
      <c r="O169" s="48"/>
      <c r="P169" s="46"/>
      <c r="Q169" s="47"/>
      <c r="R169" s="48"/>
      <c r="S169" s="49"/>
      <c r="T169" s="49"/>
      <c r="U169" s="49"/>
      <c r="V169" s="49"/>
      <c r="W169" s="184"/>
      <c r="X169" s="50"/>
      <c r="Y169" s="52"/>
      <c r="Z169" s="53"/>
      <c r="AA169" s="54"/>
      <c r="AB169" s="55"/>
      <c r="AC169" s="56"/>
      <c r="AD169" s="54"/>
      <c r="AE169" s="56"/>
      <c r="AF169" s="101"/>
      <c r="AG169" s="57"/>
      <c r="AH169" s="58"/>
      <c r="AI169" s="102"/>
      <c r="AJ169" s="103"/>
      <c r="AK169" s="104"/>
      <c r="AL169" s="104"/>
      <c r="AM169" s="51"/>
      <c r="AN169" s="59"/>
      <c r="AO169" s="60"/>
      <c r="AP169" s="61"/>
      <c r="AQ169" s="62"/>
    </row>
    <row r="170" spans="1:43" ht="19.2" thickTop="1" thickBot="1">
      <c r="A170" s="42"/>
      <c r="B170" s="43"/>
      <c r="C170" s="100"/>
      <c r="D170" s="44"/>
      <c r="E170" s="45"/>
      <c r="F170" s="45"/>
      <c r="G170" s="46"/>
      <c r="H170" s="47"/>
      <c r="I170" s="48"/>
      <c r="J170" s="46"/>
      <c r="K170" s="47"/>
      <c r="L170" s="48"/>
      <c r="M170" s="46"/>
      <c r="N170" s="47"/>
      <c r="O170" s="48"/>
      <c r="P170" s="46"/>
      <c r="Q170" s="47"/>
      <c r="R170" s="48"/>
      <c r="S170" s="49"/>
      <c r="T170" s="49"/>
      <c r="U170" s="49"/>
      <c r="V170" s="49"/>
      <c r="W170" s="184"/>
      <c r="X170" s="50"/>
      <c r="Y170" s="52"/>
      <c r="Z170" s="53"/>
      <c r="AA170" s="54"/>
      <c r="AB170" s="55"/>
      <c r="AC170" s="56"/>
      <c r="AD170" s="54"/>
      <c r="AE170" s="56"/>
      <c r="AF170" s="101"/>
      <c r="AG170" s="57"/>
      <c r="AH170" s="58"/>
      <c r="AI170" s="102"/>
      <c r="AJ170" s="103"/>
      <c r="AK170" s="104"/>
      <c r="AL170" s="104"/>
      <c r="AM170" s="51"/>
      <c r="AN170" s="59"/>
      <c r="AO170" s="60"/>
      <c r="AP170" s="61"/>
      <c r="AQ170" s="62"/>
    </row>
    <row r="171" spans="1:43" ht="19.2" thickTop="1" thickBot="1">
      <c r="A171" s="42"/>
      <c r="B171" s="43"/>
      <c r="C171" s="100"/>
      <c r="D171" s="44"/>
      <c r="E171" s="45"/>
      <c r="F171" s="45"/>
      <c r="G171" s="46"/>
      <c r="H171" s="47"/>
      <c r="I171" s="48"/>
      <c r="J171" s="46"/>
      <c r="K171" s="47"/>
      <c r="L171" s="48"/>
      <c r="M171" s="46"/>
      <c r="N171" s="47"/>
      <c r="O171" s="48"/>
      <c r="P171" s="46"/>
      <c r="Q171" s="47"/>
      <c r="R171" s="48"/>
      <c r="S171" s="49"/>
      <c r="T171" s="49"/>
      <c r="U171" s="49"/>
      <c r="V171" s="49"/>
      <c r="W171" s="184"/>
      <c r="X171" s="50"/>
      <c r="Y171" s="52"/>
      <c r="Z171" s="53"/>
      <c r="AA171" s="54"/>
      <c r="AB171" s="55"/>
      <c r="AC171" s="56"/>
      <c r="AD171" s="54"/>
      <c r="AE171" s="56"/>
      <c r="AF171" s="101"/>
      <c r="AG171" s="57"/>
      <c r="AH171" s="58"/>
      <c r="AI171" s="102"/>
      <c r="AJ171" s="103"/>
      <c r="AK171" s="104"/>
      <c r="AL171" s="104"/>
      <c r="AM171" s="51"/>
      <c r="AN171" s="59"/>
      <c r="AO171" s="60"/>
      <c r="AP171" s="61"/>
      <c r="AQ171" s="62"/>
    </row>
    <row r="172" spans="1:43" ht="19.2" thickTop="1" thickBot="1">
      <c r="A172" s="42"/>
      <c r="B172" s="43"/>
      <c r="C172" s="100"/>
      <c r="D172" s="44"/>
      <c r="E172" s="45"/>
      <c r="F172" s="45"/>
      <c r="G172" s="46"/>
      <c r="H172" s="47"/>
      <c r="I172" s="48"/>
      <c r="J172" s="46"/>
      <c r="K172" s="47"/>
      <c r="L172" s="48"/>
      <c r="M172" s="46"/>
      <c r="N172" s="47"/>
      <c r="O172" s="48"/>
      <c r="P172" s="46"/>
      <c r="Q172" s="47"/>
      <c r="R172" s="48"/>
      <c r="S172" s="49"/>
      <c r="T172" s="49"/>
      <c r="U172" s="49"/>
      <c r="V172" s="49"/>
      <c r="W172" s="184"/>
      <c r="X172" s="50"/>
      <c r="Y172" s="52"/>
      <c r="Z172" s="53"/>
      <c r="AA172" s="54"/>
      <c r="AB172" s="55"/>
      <c r="AC172" s="56"/>
      <c r="AD172" s="54"/>
      <c r="AE172" s="56"/>
      <c r="AF172" s="101"/>
      <c r="AG172" s="57"/>
      <c r="AH172" s="58"/>
      <c r="AI172" s="102"/>
      <c r="AJ172" s="103"/>
      <c r="AK172" s="104"/>
      <c r="AL172" s="104"/>
      <c r="AM172" s="51"/>
      <c r="AN172" s="59"/>
      <c r="AO172" s="60"/>
      <c r="AP172" s="61"/>
      <c r="AQ172" s="62"/>
    </row>
    <row r="173" spans="1:43" ht="19.2" thickTop="1" thickBot="1">
      <c r="A173" s="42"/>
      <c r="B173" s="43"/>
      <c r="C173" s="100"/>
      <c r="D173" s="44"/>
      <c r="E173" s="45"/>
      <c r="F173" s="45"/>
      <c r="G173" s="46"/>
      <c r="H173" s="47"/>
      <c r="I173" s="48"/>
      <c r="J173" s="46"/>
      <c r="K173" s="47"/>
      <c r="L173" s="48"/>
      <c r="M173" s="46"/>
      <c r="N173" s="47"/>
      <c r="O173" s="48"/>
      <c r="P173" s="46"/>
      <c r="Q173" s="47"/>
      <c r="R173" s="48"/>
      <c r="S173" s="49"/>
      <c r="T173" s="49"/>
      <c r="U173" s="49"/>
      <c r="V173" s="49"/>
      <c r="W173" s="184"/>
      <c r="X173" s="50"/>
      <c r="Y173" s="52"/>
      <c r="Z173" s="53"/>
      <c r="AA173" s="54"/>
      <c r="AB173" s="55"/>
      <c r="AC173" s="56"/>
      <c r="AD173" s="54"/>
      <c r="AE173" s="56"/>
      <c r="AF173" s="101"/>
      <c r="AG173" s="57"/>
      <c r="AH173" s="58"/>
      <c r="AI173" s="102"/>
      <c r="AJ173" s="103"/>
      <c r="AK173" s="104"/>
      <c r="AL173" s="104"/>
      <c r="AM173" s="51"/>
      <c r="AN173" s="59"/>
      <c r="AO173" s="60"/>
      <c r="AP173" s="61"/>
      <c r="AQ173" s="62"/>
    </row>
    <row r="174" spans="1:43" ht="19.2" thickTop="1" thickBot="1">
      <c r="A174" s="42"/>
      <c r="B174" s="43"/>
      <c r="C174" s="100"/>
      <c r="D174" s="44"/>
      <c r="E174" s="45"/>
      <c r="F174" s="45"/>
      <c r="G174" s="46"/>
      <c r="H174" s="47"/>
      <c r="I174" s="48"/>
      <c r="J174" s="46"/>
      <c r="K174" s="47"/>
      <c r="L174" s="48"/>
      <c r="M174" s="46"/>
      <c r="N174" s="47"/>
      <c r="O174" s="48"/>
      <c r="P174" s="46"/>
      <c r="Q174" s="47"/>
      <c r="R174" s="48"/>
      <c r="S174" s="49"/>
      <c r="T174" s="49"/>
      <c r="U174" s="49"/>
      <c r="V174" s="49"/>
      <c r="W174" s="184"/>
      <c r="X174" s="50"/>
      <c r="Y174" s="52"/>
      <c r="Z174" s="53"/>
      <c r="AA174" s="54"/>
      <c r="AB174" s="55"/>
      <c r="AC174" s="56"/>
      <c r="AD174" s="54"/>
      <c r="AE174" s="56"/>
      <c r="AF174" s="101"/>
      <c r="AG174" s="57"/>
      <c r="AH174" s="58"/>
      <c r="AI174" s="102"/>
      <c r="AJ174" s="103"/>
      <c r="AK174" s="104"/>
      <c r="AL174" s="104"/>
      <c r="AM174" s="51"/>
      <c r="AN174" s="59"/>
      <c r="AO174" s="60"/>
      <c r="AP174" s="61"/>
      <c r="AQ174" s="62"/>
    </row>
    <row r="175" spans="1:43" ht="19.2" thickTop="1" thickBot="1">
      <c r="A175" s="42"/>
      <c r="B175" s="43"/>
      <c r="C175" s="100"/>
      <c r="D175" s="44"/>
      <c r="E175" s="45"/>
      <c r="F175" s="45"/>
      <c r="G175" s="46"/>
      <c r="H175" s="47"/>
      <c r="I175" s="48"/>
      <c r="J175" s="46"/>
      <c r="K175" s="47"/>
      <c r="L175" s="48"/>
      <c r="M175" s="46"/>
      <c r="N175" s="47"/>
      <c r="O175" s="48"/>
      <c r="P175" s="46"/>
      <c r="Q175" s="47"/>
      <c r="R175" s="48"/>
      <c r="S175" s="49"/>
      <c r="T175" s="49"/>
      <c r="U175" s="49"/>
      <c r="V175" s="49"/>
      <c r="W175" s="184"/>
      <c r="X175" s="50"/>
      <c r="Y175" s="52"/>
      <c r="Z175" s="53"/>
      <c r="AA175" s="54"/>
      <c r="AB175" s="55"/>
      <c r="AC175" s="56"/>
      <c r="AD175" s="54"/>
      <c r="AE175" s="56"/>
      <c r="AF175" s="101"/>
      <c r="AG175" s="57"/>
      <c r="AH175" s="58"/>
      <c r="AI175" s="102"/>
      <c r="AJ175" s="103"/>
      <c r="AK175" s="104"/>
      <c r="AL175" s="104"/>
      <c r="AM175" s="51"/>
      <c r="AN175" s="59"/>
      <c r="AO175" s="60"/>
      <c r="AP175" s="61"/>
      <c r="AQ175" s="62"/>
    </row>
    <row r="176" spans="1:43" ht="19.2" thickTop="1" thickBot="1">
      <c r="A176" s="42"/>
      <c r="B176" s="43"/>
      <c r="C176" s="100"/>
      <c r="D176" s="44"/>
      <c r="E176" s="45"/>
      <c r="F176" s="45"/>
      <c r="G176" s="46"/>
      <c r="H176" s="47"/>
      <c r="I176" s="48"/>
      <c r="J176" s="46"/>
      <c r="K176" s="47"/>
      <c r="L176" s="48"/>
      <c r="M176" s="46"/>
      <c r="N176" s="47"/>
      <c r="O176" s="48"/>
      <c r="P176" s="46"/>
      <c r="Q176" s="47"/>
      <c r="R176" s="48"/>
      <c r="S176" s="49"/>
      <c r="T176" s="49"/>
      <c r="U176" s="49"/>
      <c r="V176" s="49"/>
      <c r="W176" s="184"/>
      <c r="X176" s="50"/>
      <c r="Y176" s="52"/>
      <c r="Z176" s="53"/>
      <c r="AA176" s="54"/>
      <c r="AB176" s="55"/>
      <c r="AC176" s="56"/>
      <c r="AD176" s="54"/>
      <c r="AE176" s="56"/>
      <c r="AF176" s="101"/>
      <c r="AG176" s="57"/>
      <c r="AH176" s="58"/>
      <c r="AI176" s="102"/>
      <c r="AJ176" s="103"/>
      <c r="AK176" s="104"/>
      <c r="AL176" s="104"/>
      <c r="AM176" s="51"/>
      <c r="AN176" s="59"/>
      <c r="AO176" s="60"/>
      <c r="AP176" s="61"/>
      <c r="AQ176" s="62"/>
    </row>
    <row r="177" spans="1:43" ht="19.2" thickTop="1" thickBot="1">
      <c r="A177" s="42"/>
      <c r="B177" s="43"/>
      <c r="C177" s="100"/>
      <c r="D177" s="44"/>
      <c r="E177" s="45"/>
      <c r="F177" s="45"/>
      <c r="G177" s="46"/>
      <c r="H177" s="47"/>
      <c r="I177" s="48"/>
      <c r="J177" s="46"/>
      <c r="K177" s="47"/>
      <c r="L177" s="48"/>
      <c r="M177" s="46"/>
      <c r="N177" s="47"/>
      <c r="O177" s="48"/>
      <c r="P177" s="46"/>
      <c r="Q177" s="47"/>
      <c r="R177" s="48"/>
      <c r="S177" s="49"/>
      <c r="T177" s="49"/>
      <c r="U177" s="49"/>
      <c r="V177" s="49"/>
      <c r="W177" s="184"/>
      <c r="X177" s="50"/>
      <c r="Y177" s="52"/>
      <c r="Z177" s="53"/>
      <c r="AA177" s="54"/>
      <c r="AB177" s="55"/>
      <c r="AC177" s="56"/>
      <c r="AD177" s="54"/>
      <c r="AE177" s="56"/>
      <c r="AF177" s="101"/>
      <c r="AG177" s="57"/>
      <c r="AH177" s="58"/>
      <c r="AI177" s="102"/>
      <c r="AJ177" s="103"/>
      <c r="AK177" s="104"/>
      <c r="AL177" s="104"/>
      <c r="AM177" s="51"/>
      <c r="AN177" s="59"/>
      <c r="AO177" s="60"/>
      <c r="AP177" s="61"/>
      <c r="AQ177" s="62"/>
    </row>
    <row r="178" spans="1:43" ht="19.2" thickTop="1" thickBot="1">
      <c r="A178" s="42"/>
      <c r="B178" s="43"/>
      <c r="C178" s="100"/>
      <c r="D178" s="44"/>
      <c r="E178" s="45"/>
      <c r="F178" s="45"/>
      <c r="G178" s="46"/>
      <c r="H178" s="47"/>
      <c r="I178" s="48"/>
      <c r="J178" s="46"/>
      <c r="K178" s="47"/>
      <c r="L178" s="48"/>
      <c r="M178" s="46"/>
      <c r="N178" s="47"/>
      <c r="O178" s="48"/>
      <c r="P178" s="46"/>
      <c r="Q178" s="47"/>
      <c r="R178" s="48"/>
      <c r="S178" s="49"/>
      <c r="T178" s="49"/>
      <c r="U178" s="49"/>
      <c r="V178" s="49"/>
      <c r="W178" s="184"/>
      <c r="X178" s="50"/>
      <c r="Y178" s="52"/>
      <c r="Z178" s="53"/>
      <c r="AA178" s="54"/>
      <c r="AB178" s="55"/>
      <c r="AC178" s="56"/>
      <c r="AD178" s="54"/>
      <c r="AE178" s="56"/>
      <c r="AF178" s="101"/>
      <c r="AG178" s="57"/>
      <c r="AH178" s="58"/>
      <c r="AI178" s="102"/>
      <c r="AJ178" s="103"/>
      <c r="AK178" s="104"/>
      <c r="AL178" s="104"/>
      <c r="AM178" s="51"/>
      <c r="AN178" s="59"/>
      <c r="AO178" s="60"/>
      <c r="AP178" s="61"/>
      <c r="AQ178" s="62"/>
    </row>
    <row r="179" spans="1:43" ht="19.2" thickTop="1" thickBot="1">
      <c r="A179" s="42"/>
      <c r="B179" s="43"/>
      <c r="C179" s="100"/>
      <c r="D179" s="44"/>
      <c r="E179" s="45"/>
      <c r="F179" s="45"/>
      <c r="G179" s="46"/>
      <c r="H179" s="47"/>
      <c r="I179" s="48"/>
      <c r="J179" s="46"/>
      <c r="K179" s="47"/>
      <c r="L179" s="48"/>
      <c r="M179" s="46"/>
      <c r="N179" s="47"/>
      <c r="O179" s="48"/>
      <c r="P179" s="46"/>
      <c r="Q179" s="47"/>
      <c r="R179" s="48"/>
      <c r="S179" s="49"/>
      <c r="T179" s="49"/>
      <c r="U179" s="49"/>
      <c r="V179" s="49"/>
      <c r="W179" s="184"/>
      <c r="X179" s="50"/>
      <c r="Y179" s="52"/>
      <c r="Z179" s="53"/>
      <c r="AA179" s="54"/>
      <c r="AB179" s="55"/>
      <c r="AC179" s="56"/>
      <c r="AD179" s="54"/>
      <c r="AE179" s="56"/>
      <c r="AF179" s="101"/>
      <c r="AG179" s="57"/>
      <c r="AH179" s="58"/>
      <c r="AI179" s="102"/>
      <c r="AJ179" s="103"/>
      <c r="AK179" s="104"/>
      <c r="AL179" s="104"/>
      <c r="AM179" s="51"/>
      <c r="AN179" s="59"/>
      <c r="AO179" s="60"/>
      <c r="AP179" s="61"/>
      <c r="AQ179" s="62"/>
    </row>
    <row r="180" spans="1:43" ht="19.2" thickTop="1" thickBot="1">
      <c r="A180" s="42"/>
      <c r="B180" s="43"/>
      <c r="C180" s="100"/>
      <c r="D180" s="44"/>
      <c r="E180" s="45"/>
      <c r="F180" s="45"/>
      <c r="G180" s="46"/>
      <c r="H180" s="47"/>
      <c r="I180" s="48"/>
      <c r="J180" s="46"/>
      <c r="K180" s="47"/>
      <c r="L180" s="48"/>
      <c r="M180" s="46"/>
      <c r="N180" s="47"/>
      <c r="O180" s="48"/>
      <c r="P180" s="46"/>
      <c r="Q180" s="47"/>
      <c r="R180" s="48"/>
      <c r="S180" s="49"/>
      <c r="T180" s="49"/>
      <c r="U180" s="49"/>
      <c r="V180" s="49"/>
      <c r="W180" s="184"/>
      <c r="X180" s="50"/>
      <c r="Y180" s="52"/>
      <c r="Z180" s="53"/>
      <c r="AA180" s="54"/>
      <c r="AB180" s="55"/>
      <c r="AC180" s="56"/>
      <c r="AD180" s="54"/>
      <c r="AE180" s="56"/>
      <c r="AF180" s="101"/>
      <c r="AG180" s="57"/>
      <c r="AH180" s="58"/>
      <c r="AI180" s="102"/>
      <c r="AJ180" s="103"/>
      <c r="AK180" s="104"/>
      <c r="AL180" s="104"/>
      <c r="AM180" s="51"/>
      <c r="AN180" s="59"/>
      <c r="AO180" s="60"/>
      <c r="AP180" s="61"/>
      <c r="AQ180" s="62"/>
    </row>
    <row r="181" spans="1:43" ht="19.2" thickTop="1" thickBot="1">
      <c r="A181" s="42"/>
      <c r="B181" s="43"/>
      <c r="C181" s="100"/>
      <c r="D181" s="44"/>
      <c r="E181" s="45"/>
      <c r="F181" s="45"/>
      <c r="G181" s="46"/>
      <c r="H181" s="47"/>
      <c r="I181" s="48"/>
      <c r="J181" s="46"/>
      <c r="K181" s="47"/>
      <c r="L181" s="48"/>
      <c r="M181" s="46"/>
      <c r="N181" s="47"/>
      <c r="O181" s="48"/>
      <c r="P181" s="46"/>
      <c r="Q181" s="47"/>
      <c r="R181" s="48"/>
      <c r="S181" s="49"/>
      <c r="T181" s="49"/>
      <c r="U181" s="49"/>
      <c r="V181" s="49"/>
      <c r="W181" s="184"/>
      <c r="X181" s="50"/>
      <c r="Y181" s="52"/>
      <c r="Z181" s="53"/>
      <c r="AA181" s="54"/>
      <c r="AB181" s="55"/>
      <c r="AC181" s="56"/>
      <c r="AD181" s="54"/>
      <c r="AE181" s="56"/>
      <c r="AF181" s="101"/>
      <c r="AG181" s="57"/>
      <c r="AH181" s="58"/>
      <c r="AI181" s="102"/>
      <c r="AJ181" s="103"/>
      <c r="AK181" s="104"/>
      <c r="AL181" s="104"/>
      <c r="AM181" s="51"/>
      <c r="AN181" s="59"/>
      <c r="AO181" s="60"/>
      <c r="AP181" s="61"/>
      <c r="AQ181" s="62"/>
    </row>
    <row r="182" spans="1:43" ht="19.2" thickTop="1" thickBot="1">
      <c r="A182" s="42"/>
      <c r="B182" s="43"/>
      <c r="C182" s="100"/>
      <c r="D182" s="44"/>
      <c r="E182" s="45"/>
      <c r="F182" s="45"/>
      <c r="G182" s="46"/>
      <c r="H182" s="47"/>
      <c r="I182" s="48"/>
      <c r="J182" s="46"/>
      <c r="K182" s="47"/>
      <c r="L182" s="48"/>
      <c r="M182" s="46"/>
      <c r="N182" s="47"/>
      <c r="O182" s="48"/>
      <c r="P182" s="46"/>
      <c r="Q182" s="47"/>
      <c r="R182" s="48"/>
      <c r="S182" s="49"/>
      <c r="T182" s="49"/>
      <c r="U182" s="49"/>
      <c r="V182" s="49"/>
      <c r="W182" s="184"/>
      <c r="X182" s="50"/>
      <c r="Y182" s="52"/>
      <c r="Z182" s="53"/>
      <c r="AA182" s="54"/>
      <c r="AB182" s="55"/>
      <c r="AC182" s="56"/>
      <c r="AD182" s="54"/>
      <c r="AE182" s="56"/>
      <c r="AF182" s="101"/>
      <c r="AG182" s="57"/>
      <c r="AH182" s="58"/>
      <c r="AI182" s="102"/>
      <c r="AJ182" s="103"/>
      <c r="AK182" s="104"/>
      <c r="AL182" s="104"/>
      <c r="AM182" s="51"/>
      <c r="AN182" s="59"/>
      <c r="AO182" s="60"/>
      <c r="AP182" s="61"/>
      <c r="AQ182" s="62"/>
    </row>
    <row r="183" spans="1:43" ht="19.2" thickTop="1" thickBot="1">
      <c r="A183" s="42"/>
      <c r="B183" s="43"/>
      <c r="C183" s="100"/>
      <c r="D183" s="44"/>
      <c r="E183" s="45"/>
      <c r="F183" s="45"/>
      <c r="G183" s="46"/>
      <c r="H183" s="47"/>
      <c r="I183" s="48"/>
      <c r="J183" s="46"/>
      <c r="K183" s="47"/>
      <c r="L183" s="48"/>
      <c r="M183" s="46"/>
      <c r="N183" s="47"/>
      <c r="O183" s="48"/>
      <c r="P183" s="46"/>
      <c r="Q183" s="47"/>
      <c r="R183" s="48"/>
      <c r="S183" s="49"/>
      <c r="T183" s="49"/>
      <c r="U183" s="49"/>
      <c r="V183" s="49"/>
      <c r="W183" s="184"/>
      <c r="X183" s="50"/>
      <c r="Y183" s="52"/>
      <c r="Z183" s="53"/>
      <c r="AA183" s="54"/>
      <c r="AB183" s="55"/>
      <c r="AC183" s="56"/>
      <c r="AD183" s="54"/>
      <c r="AE183" s="56"/>
      <c r="AF183" s="101"/>
      <c r="AG183" s="57"/>
      <c r="AH183" s="58"/>
      <c r="AI183" s="102"/>
      <c r="AJ183" s="103"/>
      <c r="AK183" s="104"/>
      <c r="AL183" s="104"/>
      <c r="AM183" s="51"/>
      <c r="AN183" s="59"/>
      <c r="AO183" s="60"/>
      <c r="AP183" s="61"/>
      <c r="AQ183" s="62"/>
    </row>
    <row r="184" spans="1:43" ht="19.2" thickTop="1" thickBot="1">
      <c r="A184" s="42"/>
      <c r="B184" s="43"/>
      <c r="C184" s="100"/>
      <c r="D184" s="44"/>
      <c r="E184" s="45"/>
      <c r="F184" s="45"/>
      <c r="G184" s="46"/>
      <c r="H184" s="47"/>
      <c r="I184" s="48"/>
      <c r="J184" s="46"/>
      <c r="K184" s="47"/>
      <c r="L184" s="48"/>
      <c r="M184" s="46"/>
      <c r="N184" s="47"/>
      <c r="O184" s="48"/>
      <c r="P184" s="46"/>
      <c r="Q184" s="47"/>
      <c r="R184" s="48"/>
      <c r="S184" s="49"/>
      <c r="T184" s="49"/>
      <c r="U184" s="49"/>
      <c r="V184" s="49"/>
      <c r="W184" s="184"/>
      <c r="X184" s="50"/>
      <c r="Y184" s="52"/>
      <c r="Z184" s="53"/>
      <c r="AA184" s="54"/>
      <c r="AB184" s="55"/>
      <c r="AC184" s="56"/>
      <c r="AD184" s="54"/>
      <c r="AE184" s="56"/>
      <c r="AF184" s="101"/>
      <c r="AG184" s="57"/>
      <c r="AH184" s="58"/>
      <c r="AI184" s="102"/>
      <c r="AJ184" s="103"/>
      <c r="AK184" s="104"/>
      <c r="AL184" s="104"/>
      <c r="AM184" s="51"/>
      <c r="AN184" s="59"/>
      <c r="AO184" s="60"/>
      <c r="AP184" s="61"/>
      <c r="AQ184" s="62"/>
    </row>
    <row r="185" spans="1:43" ht="19.2" thickTop="1" thickBot="1">
      <c r="A185" s="42"/>
      <c r="B185" s="43"/>
      <c r="C185" s="100"/>
      <c r="D185" s="44"/>
      <c r="E185" s="45"/>
      <c r="F185" s="45"/>
      <c r="G185" s="46"/>
      <c r="H185" s="47"/>
      <c r="I185" s="48"/>
      <c r="J185" s="46"/>
      <c r="K185" s="47"/>
      <c r="L185" s="48"/>
      <c r="M185" s="46"/>
      <c r="N185" s="47"/>
      <c r="O185" s="48"/>
      <c r="P185" s="46"/>
      <c r="Q185" s="47"/>
      <c r="R185" s="48"/>
      <c r="S185" s="49"/>
      <c r="T185" s="49"/>
      <c r="U185" s="49"/>
      <c r="V185" s="49"/>
      <c r="W185" s="184"/>
      <c r="X185" s="50"/>
      <c r="Y185" s="52"/>
      <c r="Z185" s="53"/>
      <c r="AA185" s="54"/>
      <c r="AB185" s="55"/>
      <c r="AC185" s="56"/>
      <c r="AD185" s="54"/>
      <c r="AE185" s="56"/>
      <c r="AF185" s="101"/>
      <c r="AG185" s="57"/>
      <c r="AH185" s="58"/>
      <c r="AI185" s="102"/>
      <c r="AJ185" s="103"/>
      <c r="AK185" s="104"/>
      <c r="AL185" s="104"/>
      <c r="AM185" s="51"/>
      <c r="AN185" s="59"/>
      <c r="AO185" s="60"/>
      <c r="AP185" s="61"/>
      <c r="AQ185" s="62"/>
    </row>
    <row r="186" spans="1:43" ht="19.2" thickTop="1" thickBot="1">
      <c r="A186" s="42"/>
      <c r="B186" s="43"/>
      <c r="C186" s="100"/>
      <c r="D186" s="44"/>
      <c r="E186" s="45"/>
      <c r="F186" s="45"/>
      <c r="G186" s="46"/>
      <c r="H186" s="47"/>
      <c r="I186" s="48"/>
      <c r="J186" s="46"/>
      <c r="K186" s="47"/>
      <c r="L186" s="48"/>
      <c r="M186" s="46"/>
      <c r="N186" s="47"/>
      <c r="O186" s="48"/>
      <c r="P186" s="46"/>
      <c r="Q186" s="47"/>
      <c r="R186" s="48"/>
      <c r="S186" s="49"/>
      <c r="T186" s="49"/>
      <c r="U186" s="49"/>
      <c r="V186" s="49"/>
      <c r="W186" s="184"/>
      <c r="X186" s="50"/>
      <c r="Y186" s="52"/>
      <c r="Z186" s="53"/>
      <c r="AA186" s="54"/>
      <c r="AB186" s="55"/>
      <c r="AC186" s="56"/>
      <c r="AD186" s="54"/>
      <c r="AE186" s="56"/>
      <c r="AF186" s="101"/>
      <c r="AG186" s="57"/>
      <c r="AH186" s="58"/>
      <c r="AI186" s="102"/>
      <c r="AJ186" s="103"/>
      <c r="AK186" s="104"/>
      <c r="AL186" s="104"/>
      <c r="AM186" s="51"/>
      <c r="AN186" s="59"/>
      <c r="AO186" s="60"/>
      <c r="AP186" s="61"/>
      <c r="AQ186" s="62"/>
    </row>
    <row r="187" spans="1:43" ht="19.2" thickTop="1" thickBot="1">
      <c r="A187" s="42"/>
      <c r="B187" s="43"/>
      <c r="C187" s="100"/>
      <c r="D187" s="44"/>
      <c r="E187" s="45"/>
      <c r="F187" s="45"/>
      <c r="G187" s="46"/>
      <c r="H187" s="47"/>
      <c r="I187" s="48"/>
      <c r="J187" s="46"/>
      <c r="K187" s="47"/>
      <c r="L187" s="48"/>
      <c r="M187" s="46"/>
      <c r="N187" s="47"/>
      <c r="O187" s="48"/>
      <c r="P187" s="46"/>
      <c r="Q187" s="47"/>
      <c r="R187" s="48"/>
      <c r="S187" s="49"/>
      <c r="T187" s="49"/>
      <c r="U187" s="49"/>
      <c r="V187" s="49"/>
      <c r="W187" s="184"/>
      <c r="X187" s="50"/>
      <c r="Y187" s="52"/>
      <c r="Z187" s="53"/>
      <c r="AA187" s="54"/>
      <c r="AB187" s="55"/>
      <c r="AC187" s="56"/>
      <c r="AD187" s="54"/>
      <c r="AE187" s="56"/>
      <c r="AF187" s="101"/>
      <c r="AG187" s="57"/>
      <c r="AH187" s="58"/>
      <c r="AI187" s="102"/>
      <c r="AJ187" s="103"/>
      <c r="AK187" s="104"/>
      <c r="AL187" s="104"/>
      <c r="AM187" s="51"/>
      <c r="AN187" s="59"/>
      <c r="AO187" s="60"/>
      <c r="AP187" s="61"/>
      <c r="AQ187" s="62"/>
    </row>
    <row r="188" spans="1:43" ht="19.2" thickTop="1" thickBot="1">
      <c r="A188" s="42"/>
      <c r="B188" s="43"/>
      <c r="C188" s="100"/>
      <c r="D188" s="44"/>
      <c r="E188" s="45"/>
      <c r="F188" s="45"/>
      <c r="G188" s="46"/>
      <c r="H188" s="47"/>
      <c r="I188" s="48"/>
      <c r="J188" s="46"/>
      <c r="K188" s="47"/>
      <c r="L188" s="48"/>
      <c r="M188" s="46"/>
      <c r="N188" s="47"/>
      <c r="O188" s="48"/>
      <c r="P188" s="46"/>
      <c r="Q188" s="47"/>
      <c r="R188" s="48"/>
      <c r="S188" s="49"/>
      <c r="T188" s="49"/>
      <c r="U188" s="49"/>
      <c r="V188" s="49"/>
      <c r="W188" s="184"/>
      <c r="X188" s="50"/>
      <c r="Y188" s="52"/>
      <c r="Z188" s="53"/>
      <c r="AA188" s="54"/>
      <c r="AB188" s="55"/>
      <c r="AC188" s="56"/>
      <c r="AD188" s="54"/>
      <c r="AE188" s="56"/>
      <c r="AF188" s="101"/>
      <c r="AG188" s="57"/>
      <c r="AH188" s="58"/>
      <c r="AI188" s="102"/>
      <c r="AJ188" s="103"/>
      <c r="AK188" s="104"/>
      <c r="AL188" s="104"/>
      <c r="AM188" s="51"/>
      <c r="AN188" s="59"/>
      <c r="AO188" s="60"/>
      <c r="AP188" s="61"/>
      <c r="AQ188" s="62"/>
    </row>
    <row r="189" spans="1:43" ht="19.2" thickTop="1" thickBot="1">
      <c r="A189" s="42"/>
      <c r="B189" s="43"/>
      <c r="C189" s="100"/>
      <c r="D189" s="44"/>
      <c r="E189" s="45"/>
      <c r="F189" s="45"/>
      <c r="G189" s="46"/>
      <c r="H189" s="47"/>
      <c r="I189" s="48"/>
      <c r="J189" s="46"/>
      <c r="K189" s="47"/>
      <c r="L189" s="48"/>
      <c r="M189" s="46"/>
      <c r="N189" s="47"/>
      <c r="O189" s="48"/>
      <c r="P189" s="46"/>
      <c r="Q189" s="47"/>
      <c r="R189" s="48"/>
      <c r="S189" s="49"/>
      <c r="T189" s="49"/>
      <c r="U189" s="49"/>
      <c r="V189" s="49"/>
      <c r="W189" s="184"/>
      <c r="X189" s="50"/>
      <c r="Y189" s="52"/>
      <c r="Z189" s="53"/>
      <c r="AA189" s="54"/>
      <c r="AB189" s="55"/>
      <c r="AC189" s="56"/>
      <c r="AD189" s="54"/>
      <c r="AE189" s="56"/>
      <c r="AF189" s="101"/>
      <c r="AG189" s="57"/>
      <c r="AH189" s="58"/>
      <c r="AI189" s="102"/>
      <c r="AJ189" s="103"/>
      <c r="AK189" s="104"/>
      <c r="AL189" s="104"/>
      <c r="AM189" s="51"/>
      <c r="AN189" s="59"/>
      <c r="AO189" s="60"/>
      <c r="AP189" s="61"/>
      <c r="AQ189" s="62"/>
    </row>
    <row r="190" spans="1:43" ht="19.2" thickTop="1" thickBot="1">
      <c r="A190" s="42"/>
      <c r="B190" s="43"/>
      <c r="C190" s="100"/>
      <c r="D190" s="44"/>
      <c r="E190" s="45"/>
      <c r="F190" s="45"/>
      <c r="G190" s="46"/>
      <c r="H190" s="47"/>
      <c r="I190" s="48"/>
      <c r="J190" s="46"/>
      <c r="K190" s="47"/>
      <c r="L190" s="48"/>
      <c r="M190" s="46"/>
      <c r="N190" s="47"/>
      <c r="O190" s="48"/>
      <c r="P190" s="46"/>
      <c r="Q190" s="47"/>
      <c r="R190" s="48"/>
      <c r="S190" s="49"/>
      <c r="T190" s="49"/>
      <c r="U190" s="49"/>
      <c r="V190" s="49"/>
      <c r="W190" s="184"/>
      <c r="X190" s="50"/>
      <c r="Y190" s="52"/>
      <c r="Z190" s="53"/>
      <c r="AA190" s="54"/>
      <c r="AB190" s="55"/>
      <c r="AC190" s="56"/>
      <c r="AD190" s="54"/>
      <c r="AE190" s="56"/>
      <c r="AF190" s="101"/>
      <c r="AG190" s="57"/>
      <c r="AH190" s="58"/>
      <c r="AI190" s="102"/>
      <c r="AJ190" s="103"/>
      <c r="AK190" s="104"/>
      <c r="AL190" s="104"/>
      <c r="AM190" s="51"/>
      <c r="AN190" s="59"/>
      <c r="AO190" s="60"/>
      <c r="AP190" s="61"/>
      <c r="AQ190" s="62"/>
    </row>
    <row r="191" spans="1:43" ht="19.2" thickTop="1" thickBot="1">
      <c r="A191" s="42"/>
      <c r="B191" s="43"/>
      <c r="C191" s="100"/>
      <c r="D191" s="44"/>
      <c r="E191" s="45"/>
      <c r="F191" s="45"/>
      <c r="G191" s="46"/>
      <c r="H191" s="47"/>
      <c r="I191" s="48"/>
      <c r="J191" s="46"/>
      <c r="K191" s="47"/>
      <c r="L191" s="48"/>
      <c r="M191" s="46"/>
      <c r="N191" s="47"/>
      <c r="O191" s="48"/>
      <c r="P191" s="46"/>
      <c r="Q191" s="47"/>
      <c r="R191" s="48"/>
      <c r="S191" s="49"/>
      <c r="T191" s="49"/>
      <c r="U191" s="49"/>
      <c r="V191" s="49"/>
      <c r="W191" s="184"/>
      <c r="X191" s="50"/>
      <c r="Y191" s="52"/>
      <c r="Z191" s="53"/>
      <c r="AA191" s="54"/>
      <c r="AB191" s="55"/>
      <c r="AC191" s="56"/>
      <c r="AD191" s="54"/>
      <c r="AE191" s="56"/>
      <c r="AF191" s="101"/>
      <c r="AG191" s="57"/>
      <c r="AH191" s="58"/>
      <c r="AI191" s="102"/>
      <c r="AJ191" s="103"/>
      <c r="AK191" s="104"/>
      <c r="AL191" s="104"/>
      <c r="AM191" s="51"/>
      <c r="AN191" s="59"/>
      <c r="AO191" s="60"/>
      <c r="AP191" s="61"/>
      <c r="AQ191" s="62"/>
    </row>
    <row r="192" spans="1:43" ht="19.2" thickTop="1" thickBot="1">
      <c r="A192" s="42"/>
      <c r="B192" s="43"/>
      <c r="C192" s="100"/>
      <c r="D192" s="44"/>
      <c r="E192" s="45"/>
      <c r="F192" s="45"/>
      <c r="G192" s="46"/>
      <c r="H192" s="47"/>
      <c r="I192" s="48"/>
      <c r="J192" s="46"/>
      <c r="K192" s="47"/>
      <c r="L192" s="48"/>
      <c r="M192" s="46"/>
      <c r="N192" s="47"/>
      <c r="O192" s="48"/>
      <c r="P192" s="46"/>
      <c r="Q192" s="47"/>
      <c r="R192" s="48"/>
      <c r="S192" s="49"/>
      <c r="T192" s="49"/>
      <c r="U192" s="49"/>
      <c r="V192" s="49"/>
      <c r="W192" s="184"/>
      <c r="X192" s="50"/>
      <c r="Y192" s="52"/>
      <c r="Z192" s="53"/>
      <c r="AA192" s="54"/>
      <c r="AB192" s="55"/>
      <c r="AC192" s="56"/>
      <c r="AD192" s="54"/>
      <c r="AE192" s="56"/>
      <c r="AF192" s="101"/>
      <c r="AG192" s="57"/>
      <c r="AH192" s="58"/>
      <c r="AI192" s="102"/>
      <c r="AJ192" s="103"/>
      <c r="AK192" s="104"/>
      <c r="AL192" s="104"/>
      <c r="AM192" s="51"/>
      <c r="AN192" s="59"/>
      <c r="AO192" s="60"/>
      <c r="AP192" s="61"/>
      <c r="AQ192" s="62"/>
    </row>
    <row r="193" spans="1:43" ht="19.2" thickTop="1" thickBot="1">
      <c r="A193" s="42"/>
      <c r="B193" s="43"/>
      <c r="C193" s="100"/>
      <c r="D193" s="44"/>
      <c r="E193" s="45"/>
      <c r="F193" s="45"/>
      <c r="G193" s="46"/>
      <c r="H193" s="47"/>
      <c r="I193" s="48"/>
      <c r="J193" s="46"/>
      <c r="K193" s="47"/>
      <c r="L193" s="48"/>
      <c r="M193" s="46"/>
      <c r="N193" s="47"/>
      <c r="O193" s="48"/>
      <c r="P193" s="46"/>
      <c r="Q193" s="47"/>
      <c r="R193" s="48"/>
      <c r="S193" s="49"/>
      <c r="T193" s="49"/>
      <c r="U193" s="49"/>
      <c r="V193" s="49"/>
      <c r="W193" s="184"/>
      <c r="X193" s="50"/>
      <c r="Y193" s="52"/>
      <c r="Z193" s="53"/>
      <c r="AA193" s="54"/>
      <c r="AB193" s="55"/>
      <c r="AC193" s="56"/>
      <c r="AD193" s="54"/>
      <c r="AE193" s="56"/>
      <c r="AF193" s="101"/>
      <c r="AG193" s="57"/>
      <c r="AH193" s="58"/>
      <c r="AI193" s="102"/>
      <c r="AJ193" s="103"/>
      <c r="AK193" s="104"/>
      <c r="AL193" s="104"/>
      <c r="AM193" s="51"/>
      <c r="AN193" s="59"/>
      <c r="AO193" s="60"/>
      <c r="AP193" s="61"/>
      <c r="AQ193" s="62"/>
    </row>
    <row r="194" spans="1:43" ht="19.2" thickTop="1" thickBot="1">
      <c r="A194" s="42"/>
      <c r="B194" s="43"/>
      <c r="C194" s="100"/>
      <c r="D194" s="44"/>
      <c r="E194" s="45"/>
      <c r="F194" s="45"/>
      <c r="G194" s="46"/>
      <c r="H194" s="47"/>
      <c r="I194" s="48"/>
      <c r="J194" s="46"/>
      <c r="K194" s="47"/>
      <c r="L194" s="48"/>
      <c r="M194" s="46"/>
      <c r="N194" s="47"/>
      <c r="O194" s="48"/>
      <c r="P194" s="46"/>
      <c r="Q194" s="47"/>
      <c r="R194" s="48"/>
      <c r="S194" s="49"/>
      <c r="T194" s="49"/>
      <c r="U194" s="49"/>
      <c r="V194" s="49"/>
      <c r="W194" s="184"/>
      <c r="X194" s="50"/>
      <c r="Y194" s="52"/>
      <c r="Z194" s="53"/>
      <c r="AA194" s="54"/>
      <c r="AB194" s="55"/>
      <c r="AC194" s="56"/>
      <c r="AD194" s="54"/>
      <c r="AE194" s="56"/>
      <c r="AF194" s="101"/>
      <c r="AG194" s="57"/>
      <c r="AH194" s="58"/>
      <c r="AI194" s="102"/>
      <c r="AJ194" s="103"/>
      <c r="AK194" s="104"/>
      <c r="AL194" s="104"/>
      <c r="AM194" s="51"/>
      <c r="AN194" s="59"/>
      <c r="AO194" s="60"/>
      <c r="AP194" s="61"/>
      <c r="AQ194" s="62"/>
    </row>
    <row r="195" spans="1:43" ht="19.2" thickTop="1" thickBot="1">
      <c r="A195" s="42"/>
      <c r="B195" s="43"/>
      <c r="C195" s="100"/>
      <c r="D195" s="44"/>
      <c r="E195" s="45"/>
      <c r="F195" s="45"/>
      <c r="G195" s="46"/>
      <c r="H195" s="47"/>
      <c r="I195" s="48"/>
      <c r="J195" s="46"/>
      <c r="K195" s="47"/>
      <c r="L195" s="48"/>
      <c r="M195" s="46"/>
      <c r="N195" s="47"/>
      <c r="O195" s="48"/>
      <c r="P195" s="46"/>
      <c r="Q195" s="47"/>
      <c r="R195" s="48"/>
      <c r="S195" s="49"/>
      <c r="T195" s="49"/>
      <c r="U195" s="49"/>
      <c r="V195" s="49"/>
      <c r="W195" s="184"/>
      <c r="X195" s="50"/>
      <c r="Y195" s="52"/>
      <c r="Z195" s="53"/>
      <c r="AA195" s="54"/>
      <c r="AB195" s="55"/>
      <c r="AC195" s="56"/>
      <c r="AD195" s="54"/>
      <c r="AE195" s="56"/>
      <c r="AF195" s="101"/>
      <c r="AG195" s="57"/>
      <c r="AH195" s="58"/>
      <c r="AI195" s="102"/>
      <c r="AJ195" s="103"/>
      <c r="AK195" s="104"/>
      <c r="AL195" s="104"/>
      <c r="AM195" s="51"/>
      <c r="AN195" s="59"/>
      <c r="AO195" s="60"/>
      <c r="AP195" s="61"/>
      <c r="AQ195" s="62"/>
    </row>
    <row r="196" spans="1:43" ht="19.2" thickTop="1" thickBot="1">
      <c r="A196" s="42"/>
      <c r="B196" s="43"/>
      <c r="C196" s="100"/>
      <c r="D196" s="44"/>
      <c r="E196" s="45"/>
      <c r="F196" s="45"/>
      <c r="G196" s="46"/>
      <c r="H196" s="47"/>
      <c r="I196" s="48"/>
      <c r="J196" s="46"/>
      <c r="K196" s="47"/>
      <c r="L196" s="48"/>
      <c r="M196" s="46"/>
      <c r="N196" s="47"/>
      <c r="O196" s="48"/>
      <c r="P196" s="46"/>
      <c r="Q196" s="47"/>
      <c r="R196" s="48"/>
      <c r="S196" s="49"/>
      <c r="T196" s="49"/>
      <c r="U196" s="49"/>
      <c r="V196" s="49"/>
      <c r="W196" s="184"/>
      <c r="X196" s="50"/>
      <c r="Y196" s="52"/>
      <c r="Z196" s="53"/>
      <c r="AA196" s="54"/>
      <c r="AB196" s="55"/>
      <c r="AC196" s="56"/>
      <c r="AD196" s="54"/>
      <c r="AE196" s="56"/>
      <c r="AF196" s="101"/>
      <c r="AG196" s="57"/>
      <c r="AH196" s="58"/>
      <c r="AI196" s="102"/>
      <c r="AJ196" s="103"/>
      <c r="AK196" s="104"/>
      <c r="AL196" s="104"/>
      <c r="AM196" s="51"/>
      <c r="AN196" s="59"/>
      <c r="AO196" s="60"/>
      <c r="AP196" s="61"/>
      <c r="AQ196" s="62"/>
    </row>
    <row r="197" spans="1:43" ht="19.2" thickTop="1" thickBot="1">
      <c r="A197" s="42"/>
      <c r="B197" s="43"/>
      <c r="C197" s="100"/>
      <c r="D197" s="44"/>
      <c r="E197" s="45"/>
      <c r="F197" s="45"/>
      <c r="G197" s="46"/>
      <c r="H197" s="47"/>
      <c r="I197" s="48"/>
      <c r="J197" s="46"/>
      <c r="K197" s="47"/>
      <c r="L197" s="48"/>
      <c r="M197" s="46"/>
      <c r="N197" s="47"/>
      <c r="O197" s="48"/>
      <c r="P197" s="46"/>
      <c r="Q197" s="47"/>
      <c r="R197" s="48"/>
      <c r="S197" s="49"/>
      <c r="T197" s="49"/>
      <c r="U197" s="49"/>
      <c r="V197" s="49"/>
      <c r="W197" s="184"/>
      <c r="X197" s="50"/>
      <c r="Y197" s="52"/>
      <c r="Z197" s="53"/>
      <c r="AA197" s="54"/>
      <c r="AB197" s="55"/>
      <c r="AC197" s="56"/>
      <c r="AD197" s="54"/>
      <c r="AE197" s="56"/>
      <c r="AF197" s="101"/>
      <c r="AG197" s="57"/>
      <c r="AH197" s="58"/>
      <c r="AI197" s="102"/>
      <c r="AJ197" s="103"/>
      <c r="AK197" s="104"/>
      <c r="AL197" s="104"/>
      <c r="AM197" s="51"/>
      <c r="AN197" s="59"/>
      <c r="AO197" s="60"/>
      <c r="AP197" s="61"/>
      <c r="AQ197" s="62"/>
    </row>
    <row r="198" spans="1:43" ht="19.2" thickTop="1" thickBot="1">
      <c r="A198" s="42"/>
      <c r="B198" s="43"/>
      <c r="C198" s="100"/>
      <c r="D198" s="44"/>
      <c r="E198" s="45"/>
      <c r="F198" s="45"/>
      <c r="G198" s="46"/>
      <c r="H198" s="47"/>
      <c r="I198" s="48"/>
      <c r="J198" s="46"/>
      <c r="K198" s="47"/>
      <c r="L198" s="48"/>
      <c r="M198" s="46"/>
      <c r="N198" s="47"/>
      <c r="O198" s="48"/>
      <c r="P198" s="46"/>
      <c r="Q198" s="47"/>
      <c r="R198" s="48"/>
      <c r="S198" s="49"/>
      <c r="T198" s="49"/>
      <c r="U198" s="49"/>
      <c r="V198" s="49"/>
      <c r="W198" s="184"/>
      <c r="X198" s="50"/>
      <c r="Y198" s="52"/>
      <c r="Z198" s="53"/>
      <c r="AA198" s="54"/>
      <c r="AB198" s="55"/>
      <c r="AC198" s="56"/>
      <c r="AD198" s="54"/>
      <c r="AE198" s="56"/>
      <c r="AF198" s="101"/>
      <c r="AG198" s="57"/>
      <c r="AH198" s="58"/>
      <c r="AI198" s="102"/>
      <c r="AJ198" s="103"/>
      <c r="AK198" s="104"/>
      <c r="AL198" s="104"/>
      <c r="AM198" s="51"/>
      <c r="AN198" s="59"/>
      <c r="AO198" s="60"/>
      <c r="AP198" s="61"/>
      <c r="AQ198" s="62"/>
    </row>
    <row r="199" spans="1:43" ht="19.2" thickTop="1" thickBot="1">
      <c r="A199" s="42"/>
      <c r="B199" s="43"/>
      <c r="C199" s="100"/>
      <c r="D199" s="44"/>
      <c r="E199" s="45"/>
      <c r="F199" s="45"/>
      <c r="G199" s="46"/>
      <c r="H199" s="47"/>
      <c r="I199" s="48"/>
      <c r="J199" s="46"/>
      <c r="K199" s="47"/>
      <c r="L199" s="48"/>
      <c r="M199" s="46"/>
      <c r="N199" s="47"/>
      <c r="O199" s="48"/>
      <c r="P199" s="46"/>
      <c r="Q199" s="47"/>
      <c r="R199" s="48"/>
      <c r="S199" s="49"/>
      <c r="T199" s="49"/>
      <c r="U199" s="49"/>
      <c r="V199" s="49"/>
      <c r="W199" s="184"/>
      <c r="X199" s="50"/>
      <c r="Y199" s="52"/>
      <c r="Z199" s="53"/>
      <c r="AA199" s="54"/>
      <c r="AB199" s="55"/>
      <c r="AC199" s="56"/>
      <c r="AD199" s="54"/>
      <c r="AE199" s="56"/>
      <c r="AF199" s="101"/>
      <c r="AG199" s="57"/>
      <c r="AH199" s="58"/>
      <c r="AI199" s="102"/>
      <c r="AJ199" s="103"/>
      <c r="AK199" s="104"/>
      <c r="AL199" s="104"/>
      <c r="AM199" s="51"/>
      <c r="AN199" s="59"/>
      <c r="AO199" s="60"/>
      <c r="AP199" s="61"/>
      <c r="AQ199" s="62"/>
    </row>
    <row r="200" spans="1:43" ht="19.2" thickTop="1" thickBot="1">
      <c r="A200" s="42"/>
      <c r="B200" s="43"/>
      <c r="C200" s="100"/>
      <c r="D200" s="44"/>
      <c r="E200" s="45"/>
      <c r="F200" s="45"/>
      <c r="G200" s="46"/>
      <c r="H200" s="47"/>
      <c r="I200" s="48"/>
      <c r="J200" s="46"/>
      <c r="K200" s="47"/>
      <c r="L200" s="48"/>
      <c r="M200" s="46"/>
      <c r="N200" s="47"/>
      <c r="O200" s="48"/>
      <c r="P200" s="46"/>
      <c r="Q200" s="47"/>
      <c r="R200" s="48"/>
      <c r="S200" s="49"/>
      <c r="T200" s="49"/>
      <c r="U200" s="49"/>
      <c r="V200" s="49"/>
      <c r="W200" s="184"/>
      <c r="X200" s="50"/>
      <c r="Y200" s="52"/>
      <c r="Z200" s="53"/>
      <c r="AA200" s="54"/>
      <c r="AB200" s="55"/>
      <c r="AC200" s="56"/>
      <c r="AD200" s="54"/>
      <c r="AE200" s="56"/>
      <c r="AF200" s="101"/>
      <c r="AG200" s="57"/>
      <c r="AH200" s="58"/>
      <c r="AI200" s="102"/>
      <c r="AJ200" s="103"/>
      <c r="AK200" s="104"/>
      <c r="AL200" s="104"/>
      <c r="AM200" s="51"/>
      <c r="AN200" s="59"/>
      <c r="AO200" s="60"/>
      <c r="AP200" s="61"/>
      <c r="AQ200" s="62"/>
    </row>
    <row r="201" spans="1:43" ht="19.2" thickTop="1" thickBot="1">
      <c r="A201" s="42"/>
      <c r="B201" s="43"/>
      <c r="C201" s="100"/>
      <c r="D201" s="44"/>
      <c r="E201" s="45"/>
      <c r="F201" s="45"/>
      <c r="G201" s="46"/>
      <c r="H201" s="47"/>
      <c r="I201" s="48"/>
      <c r="J201" s="46"/>
      <c r="K201" s="47"/>
      <c r="L201" s="48"/>
      <c r="M201" s="46"/>
      <c r="N201" s="47"/>
      <c r="O201" s="48"/>
      <c r="P201" s="46"/>
      <c r="Q201" s="47"/>
      <c r="R201" s="48"/>
      <c r="S201" s="49"/>
      <c r="T201" s="49"/>
      <c r="U201" s="49"/>
      <c r="V201" s="49"/>
      <c r="W201" s="184"/>
      <c r="X201" s="50"/>
      <c r="Y201" s="52"/>
      <c r="Z201" s="53"/>
      <c r="AA201" s="54"/>
      <c r="AB201" s="55"/>
      <c r="AC201" s="56"/>
      <c r="AD201" s="54"/>
      <c r="AE201" s="56"/>
      <c r="AF201" s="101"/>
      <c r="AG201" s="57"/>
      <c r="AH201" s="58"/>
      <c r="AI201" s="102"/>
      <c r="AJ201" s="103"/>
      <c r="AK201" s="104"/>
      <c r="AL201" s="104"/>
      <c r="AM201" s="51"/>
      <c r="AN201" s="59"/>
      <c r="AO201" s="60"/>
      <c r="AP201" s="61"/>
      <c r="AQ201" s="62"/>
    </row>
    <row r="202" spans="1:43" ht="19.2" thickTop="1" thickBot="1">
      <c r="A202" s="42"/>
      <c r="B202" s="43"/>
      <c r="C202" s="100"/>
      <c r="D202" s="44"/>
      <c r="E202" s="45"/>
      <c r="F202" s="45"/>
      <c r="G202" s="46"/>
      <c r="H202" s="47"/>
      <c r="I202" s="48"/>
      <c r="J202" s="46"/>
      <c r="K202" s="47"/>
      <c r="L202" s="48"/>
      <c r="M202" s="46"/>
      <c r="N202" s="47"/>
      <c r="O202" s="48"/>
      <c r="P202" s="46"/>
      <c r="Q202" s="47"/>
      <c r="R202" s="48"/>
      <c r="S202" s="49"/>
      <c r="T202" s="49"/>
      <c r="U202" s="49"/>
      <c r="V202" s="49"/>
      <c r="W202" s="184"/>
      <c r="X202" s="50"/>
      <c r="Y202" s="52"/>
      <c r="Z202" s="53"/>
      <c r="AA202" s="54"/>
      <c r="AB202" s="55"/>
      <c r="AC202" s="56"/>
      <c r="AD202" s="54"/>
      <c r="AE202" s="56"/>
      <c r="AF202" s="101"/>
      <c r="AG202" s="57"/>
      <c r="AH202" s="58"/>
      <c r="AI202" s="102"/>
      <c r="AJ202" s="103"/>
      <c r="AK202" s="104"/>
      <c r="AL202" s="104"/>
      <c r="AM202" s="51"/>
      <c r="AN202" s="59"/>
      <c r="AO202" s="60"/>
      <c r="AP202" s="61"/>
      <c r="AQ202" s="62"/>
    </row>
    <row r="203" spans="1:43" ht="19.2" thickTop="1" thickBot="1">
      <c r="A203" s="42"/>
      <c r="B203" s="43"/>
      <c r="C203" s="100"/>
      <c r="D203" s="44"/>
      <c r="E203" s="45"/>
      <c r="F203" s="45"/>
      <c r="G203" s="46"/>
      <c r="H203" s="47"/>
      <c r="I203" s="48"/>
      <c r="J203" s="46"/>
      <c r="K203" s="47"/>
      <c r="L203" s="48"/>
      <c r="M203" s="46"/>
      <c r="N203" s="47"/>
      <c r="O203" s="48"/>
      <c r="P203" s="46"/>
      <c r="Q203" s="47"/>
      <c r="R203" s="48"/>
      <c r="S203" s="49"/>
      <c r="T203" s="49"/>
      <c r="U203" s="49"/>
      <c r="V203" s="49"/>
      <c r="W203" s="184"/>
      <c r="X203" s="50"/>
      <c r="Y203" s="52"/>
      <c r="Z203" s="53"/>
      <c r="AA203" s="54"/>
      <c r="AB203" s="55"/>
      <c r="AC203" s="56"/>
      <c r="AD203" s="54"/>
      <c r="AE203" s="56"/>
      <c r="AF203" s="101"/>
      <c r="AG203" s="57"/>
      <c r="AH203" s="58"/>
      <c r="AI203" s="102"/>
      <c r="AJ203" s="103"/>
      <c r="AK203" s="104"/>
      <c r="AL203" s="104"/>
      <c r="AM203" s="51"/>
      <c r="AN203" s="59"/>
      <c r="AO203" s="60"/>
      <c r="AP203" s="61"/>
      <c r="AQ203" s="62"/>
    </row>
    <row r="204" spans="1:43" ht="19.2" thickTop="1" thickBot="1">
      <c r="A204" s="42"/>
      <c r="B204" s="43"/>
      <c r="C204" s="100"/>
      <c r="D204" s="44"/>
      <c r="E204" s="45"/>
      <c r="F204" s="45"/>
      <c r="G204" s="46"/>
      <c r="H204" s="47"/>
      <c r="I204" s="48"/>
      <c r="J204" s="46"/>
      <c r="K204" s="47"/>
      <c r="L204" s="48"/>
      <c r="M204" s="46"/>
      <c r="N204" s="47"/>
      <c r="O204" s="48"/>
      <c r="P204" s="46"/>
      <c r="Q204" s="47"/>
      <c r="R204" s="48"/>
      <c r="S204" s="49"/>
      <c r="T204" s="49"/>
      <c r="U204" s="49"/>
      <c r="V204" s="49"/>
      <c r="W204" s="184"/>
      <c r="X204" s="50"/>
      <c r="Y204" s="52"/>
      <c r="Z204" s="53"/>
      <c r="AA204" s="54"/>
      <c r="AB204" s="55"/>
      <c r="AC204" s="56"/>
      <c r="AD204" s="54"/>
      <c r="AE204" s="56"/>
      <c r="AF204" s="101"/>
      <c r="AG204" s="57"/>
      <c r="AH204" s="58"/>
      <c r="AI204" s="102"/>
      <c r="AJ204" s="103"/>
      <c r="AK204" s="104"/>
      <c r="AL204" s="104"/>
      <c r="AM204" s="51"/>
      <c r="AN204" s="59"/>
      <c r="AO204" s="60"/>
      <c r="AP204" s="61"/>
      <c r="AQ204" s="62"/>
    </row>
    <row r="205" spans="1:43" ht="19.2" thickTop="1" thickBot="1">
      <c r="A205" s="42"/>
      <c r="B205" s="43"/>
      <c r="C205" s="100"/>
      <c r="D205" s="44"/>
      <c r="E205" s="45"/>
      <c r="F205" s="45"/>
      <c r="G205" s="46"/>
      <c r="H205" s="47"/>
      <c r="I205" s="48"/>
      <c r="J205" s="46"/>
      <c r="K205" s="47"/>
      <c r="L205" s="48"/>
      <c r="M205" s="46"/>
      <c r="N205" s="47"/>
      <c r="O205" s="48"/>
      <c r="P205" s="46"/>
      <c r="Q205" s="47"/>
      <c r="R205" s="48"/>
      <c r="S205" s="49"/>
      <c r="T205" s="49"/>
      <c r="U205" s="49"/>
      <c r="V205" s="49"/>
      <c r="W205" s="184"/>
      <c r="X205" s="50"/>
      <c r="Y205" s="52"/>
      <c r="Z205" s="53"/>
      <c r="AA205" s="54"/>
      <c r="AB205" s="55"/>
      <c r="AC205" s="56"/>
      <c r="AD205" s="54"/>
      <c r="AE205" s="56"/>
      <c r="AF205" s="101"/>
      <c r="AG205" s="57"/>
      <c r="AH205" s="58"/>
      <c r="AI205" s="102"/>
      <c r="AJ205" s="103"/>
      <c r="AK205" s="104"/>
      <c r="AL205" s="104"/>
      <c r="AM205" s="51"/>
      <c r="AN205" s="59"/>
      <c r="AO205" s="60"/>
      <c r="AP205" s="61"/>
      <c r="AQ205" s="62"/>
    </row>
    <row r="206" spans="1:43" ht="19.2" thickTop="1" thickBot="1">
      <c r="A206" s="42"/>
      <c r="B206" s="43"/>
      <c r="C206" s="100"/>
      <c r="D206" s="44"/>
      <c r="E206" s="45"/>
      <c r="F206" s="45"/>
      <c r="G206" s="46"/>
      <c r="H206" s="47"/>
      <c r="I206" s="48"/>
      <c r="J206" s="46"/>
      <c r="K206" s="47"/>
      <c r="L206" s="48"/>
      <c r="M206" s="46"/>
      <c r="N206" s="47"/>
      <c r="O206" s="48"/>
      <c r="P206" s="46"/>
      <c r="Q206" s="47"/>
      <c r="R206" s="48"/>
      <c r="S206" s="49"/>
      <c r="T206" s="49"/>
      <c r="U206" s="49"/>
      <c r="V206" s="49"/>
      <c r="W206" s="184"/>
      <c r="X206" s="50"/>
      <c r="Y206" s="52"/>
      <c r="Z206" s="53"/>
      <c r="AA206" s="54"/>
      <c r="AB206" s="55"/>
      <c r="AC206" s="56"/>
      <c r="AD206" s="54"/>
      <c r="AE206" s="56"/>
      <c r="AF206" s="101"/>
      <c r="AG206" s="57"/>
      <c r="AH206" s="58"/>
      <c r="AI206" s="102"/>
      <c r="AJ206" s="103"/>
      <c r="AK206" s="104"/>
      <c r="AL206" s="104"/>
      <c r="AM206" s="51"/>
      <c r="AN206" s="59"/>
      <c r="AO206" s="60"/>
      <c r="AP206" s="61"/>
      <c r="AQ206" s="62"/>
    </row>
    <row r="207" spans="1:43" ht="19.2" thickTop="1" thickBot="1">
      <c r="A207" s="42"/>
      <c r="B207" s="43"/>
      <c r="C207" s="100"/>
      <c r="D207" s="44"/>
      <c r="E207" s="45"/>
      <c r="F207" s="45"/>
      <c r="G207" s="46"/>
      <c r="H207" s="47"/>
      <c r="I207" s="48"/>
      <c r="J207" s="46"/>
      <c r="K207" s="47"/>
      <c r="L207" s="48"/>
      <c r="M207" s="46"/>
      <c r="N207" s="47"/>
      <c r="O207" s="48"/>
      <c r="P207" s="46"/>
      <c r="Q207" s="47"/>
      <c r="R207" s="48"/>
      <c r="S207" s="49"/>
      <c r="T207" s="49"/>
      <c r="U207" s="49"/>
      <c r="V207" s="49"/>
      <c r="W207" s="184"/>
      <c r="X207" s="50"/>
      <c r="Y207" s="52"/>
      <c r="Z207" s="53"/>
      <c r="AA207" s="54"/>
      <c r="AB207" s="55"/>
      <c r="AC207" s="56"/>
      <c r="AD207" s="54"/>
      <c r="AE207" s="56"/>
      <c r="AF207" s="101"/>
      <c r="AG207" s="57"/>
      <c r="AH207" s="58"/>
      <c r="AI207" s="102"/>
      <c r="AJ207" s="103"/>
      <c r="AK207" s="104"/>
      <c r="AL207" s="104"/>
      <c r="AM207" s="51"/>
      <c r="AN207" s="59"/>
      <c r="AO207" s="60"/>
      <c r="AP207" s="61"/>
      <c r="AQ207" s="62"/>
    </row>
    <row r="208" spans="1:43" ht="19.2" thickTop="1" thickBot="1">
      <c r="A208" s="42"/>
      <c r="B208" s="43"/>
      <c r="C208" s="100"/>
      <c r="D208" s="44"/>
      <c r="E208" s="45"/>
      <c r="F208" s="45"/>
      <c r="G208" s="46"/>
      <c r="H208" s="47"/>
      <c r="I208" s="48"/>
      <c r="J208" s="46"/>
      <c r="K208" s="47"/>
      <c r="L208" s="48"/>
      <c r="M208" s="46"/>
      <c r="N208" s="47"/>
      <c r="O208" s="48"/>
      <c r="P208" s="46"/>
      <c r="Q208" s="47"/>
      <c r="R208" s="48"/>
      <c r="S208" s="49"/>
      <c r="T208" s="49"/>
      <c r="U208" s="49"/>
      <c r="V208" s="49"/>
      <c r="W208" s="184"/>
      <c r="X208" s="50"/>
      <c r="Y208" s="52"/>
      <c r="Z208" s="53"/>
      <c r="AA208" s="54"/>
      <c r="AB208" s="55"/>
      <c r="AC208" s="56"/>
      <c r="AD208" s="54"/>
      <c r="AE208" s="56"/>
      <c r="AF208" s="101"/>
      <c r="AG208" s="57"/>
      <c r="AH208" s="58"/>
      <c r="AI208" s="102"/>
      <c r="AJ208" s="103"/>
      <c r="AK208" s="104"/>
      <c r="AL208" s="104"/>
      <c r="AM208" s="51"/>
      <c r="AN208" s="59"/>
      <c r="AO208" s="60"/>
      <c r="AP208" s="61"/>
      <c r="AQ208" s="62"/>
    </row>
    <row r="209" spans="1:43" ht="19.2" thickTop="1" thickBot="1">
      <c r="A209" s="42"/>
      <c r="B209" s="43"/>
      <c r="C209" s="100"/>
      <c r="D209" s="44"/>
      <c r="E209" s="45"/>
      <c r="F209" s="45"/>
      <c r="G209" s="46"/>
      <c r="H209" s="47"/>
      <c r="I209" s="48"/>
      <c r="J209" s="46"/>
      <c r="K209" s="47"/>
      <c r="L209" s="48"/>
      <c r="M209" s="46"/>
      <c r="N209" s="47"/>
      <c r="O209" s="48"/>
      <c r="P209" s="46"/>
      <c r="Q209" s="47"/>
      <c r="R209" s="48"/>
      <c r="S209" s="49"/>
      <c r="T209" s="49"/>
      <c r="U209" s="49"/>
      <c r="V209" s="49"/>
      <c r="W209" s="184"/>
      <c r="X209" s="50"/>
      <c r="Y209" s="52"/>
      <c r="Z209" s="53"/>
      <c r="AA209" s="54"/>
      <c r="AB209" s="55"/>
      <c r="AC209" s="56"/>
      <c r="AD209" s="54"/>
      <c r="AE209" s="56"/>
      <c r="AF209" s="101"/>
      <c r="AG209" s="57"/>
      <c r="AH209" s="58"/>
      <c r="AI209" s="102"/>
      <c r="AJ209" s="103"/>
      <c r="AK209" s="104"/>
      <c r="AL209" s="104"/>
      <c r="AM209" s="51"/>
      <c r="AN209" s="59"/>
      <c r="AO209" s="60"/>
      <c r="AP209" s="61"/>
      <c r="AQ209" s="62"/>
    </row>
    <row r="210" spans="1:43" ht="19.2" thickTop="1" thickBot="1">
      <c r="A210" s="42"/>
      <c r="B210" s="43"/>
      <c r="C210" s="100"/>
      <c r="D210" s="44"/>
      <c r="E210" s="45"/>
      <c r="F210" s="45"/>
      <c r="G210" s="46"/>
      <c r="H210" s="47"/>
      <c r="I210" s="48"/>
      <c r="J210" s="46"/>
      <c r="K210" s="47"/>
      <c r="L210" s="48"/>
      <c r="M210" s="46"/>
      <c r="N210" s="47"/>
      <c r="O210" s="48"/>
      <c r="P210" s="46"/>
      <c r="Q210" s="47"/>
      <c r="R210" s="48"/>
      <c r="S210" s="49"/>
      <c r="T210" s="49"/>
      <c r="U210" s="49"/>
      <c r="V210" s="49"/>
      <c r="W210" s="184"/>
      <c r="X210" s="50"/>
      <c r="Y210" s="52"/>
      <c r="Z210" s="53"/>
      <c r="AA210" s="54"/>
      <c r="AB210" s="55"/>
      <c r="AC210" s="56"/>
      <c r="AD210" s="54"/>
      <c r="AE210" s="56"/>
      <c r="AF210" s="101"/>
      <c r="AG210" s="57"/>
      <c r="AH210" s="58"/>
      <c r="AI210" s="102"/>
      <c r="AJ210" s="103"/>
      <c r="AK210" s="104"/>
      <c r="AL210" s="104"/>
      <c r="AM210" s="51"/>
      <c r="AN210" s="59"/>
      <c r="AO210" s="60"/>
      <c r="AP210" s="61"/>
      <c r="AQ210" s="62"/>
    </row>
    <row r="211" spans="1:43" ht="19.2" thickTop="1" thickBot="1">
      <c r="A211" s="42"/>
      <c r="B211" s="43"/>
      <c r="C211" s="100"/>
      <c r="D211" s="44"/>
      <c r="E211" s="45"/>
      <c r="F211" s="45"/>
      <c r="G211" s="46"/>
      <c r="H211" s="47"/>
      <c r="I211" s="48"/>
      <c r="J211" s="46"/>
      <c r="K211" s="47"/>
      <c r="L211" s="48"/>
      <c r="M211" s="46"/>
      <c r="N211" s="47"/>
      <c r="O211" s="48"/>
      <c r="P211" s="46"/>
      <c r="Q211" s="47"/>
      <c r="R211" s="48"/>
      <c r="S211" s="49"/>
      <c r="T211" s="49"/>
      <c r="U211" s="49"/>
      <c r="V211" s="49"/>
      <c r="W211" s="184"/>
      <c r="X211" s="50"/>
      <c r="Y211" s="52"/>
      <c r="Z211" s="53"/>
      <c r="AA211" s="54"/>
      <c r="AB211" s="55"/>
      <c r="AC211" s="56"/>
      <c r="AD211" s="54"/>
      <c r="AE211" s="56"/>
      <c r="AF211" s="101"/>
      <c r="AG211" s="57"/>
      <c r="AH211" s="58"/>
      <c r="AI211" s="102"/>
      <c r="AJ211" s="103"/>
      <c r="AK211" s="104"/>
      <c r="AL211" s="104"/>
      <c r="AM211" s="51"/>
      <c r="AN211" s="59"/>
      <c r="AO211" s="60"/>
      <c r="AP211" s="61"/>
      <c r="AQ211" s="62"/>
    </row>
    <row r="212" spans="1:43" ht="19.2" thickTop="1" thickBot="1">
      <c r="A212" s="42"/>
      <c r="B212" s="43"/>
      <c r="C212" s="100"/>
      <c r="D212" s="44"/>
      <c r="E212" s="45"/>
      <c r="F212" s="45"/>
      <c r="G212" s="46"/>
      <c r="H212" s="47"/>
      <c r="I212" s="48"/>
      <c r="J212" s="46"/>
      <c r="K212" s="47"/>
      <c r="L212" s="48"/>
      <c r="M212" s="46"/>
      <c r="N212" s="47"/>
      <c r="O212" s="48"/>
      <c r="P212" s="46"/>
      <c r="Q212" s="47"/>
      <c r="R212" s="48"/>
      <c r="S212" s="49"/>
      <c r="T212" s="49"/>
      <c r="U212" s="49"/>
      <c r="V212" s="49"/>
      <c r="W212" s="184"/>
      <c r="X212" s="50"/>
      <c r="Y212" s="52"/>
      <c r="Z212" s="53"/>
      <c r="AA212" s="54"/>
      <c r="AB212" s="55"/>
      <c r="AC212" s="56"/>
      <c r="AD212" s="54"/>
      <c r="AE212" s="56"/>
      <c r="AF212" s="101"/>
      <c r="AG212" s="57"/>
      <c r="AH212" s="58"/>
      <c r="AI212" s="102"/>
      <c r="AJ212" s="103"/>
      <c r="AK212" s="104"/>
      <c r="AL212" s="104"/>
      <c r="AM212" s="51"/>
      <c r="AN212" s="59"/>
      <c r="AO212" s="60"/>
      <c r="AP212" s="61"/>
      <c r="AQ212" s="62"/>
    </row>
    <row r="213" spans="1:43" ht="19.2" thickTop="1" thickBot="1">
      <c r="A213" s="42"/>
      <c r="B213" s="43"/>
      <c r="C213" s="100"/>
      <c r="D213" s="44"/>
      <c r="E213" s="45"/>
      <c r="F213" s="45"/>
      <c r="G213" s="46"/>
      <c r="H213" s="47"/>
      <c r="I213" s="48"/>
      <c r="J213" s="46"/>
      <c r="K213" s="47"/>
      <c r="L213" s="48"/>
      <c r="M213" s="46"/>
      <c r="N213" s="47"/>
      <c r="O213" s="48"/>
      <c r="P213" s="46"/>
      <c r="Q213" s="47"/>
      <c r="R213" s="48"/>
      <c r="S213" s="49"/>
      <c r="T213" s="49"/>
      <c r="U213" s="49"/>
      <c r="V213" s="49"/>
      <c r="W213" s="184"/>
      <c r="X213" s="50"/>
      <c r="Y213" s="52"/>
      <c r="Z213" s="53"/>
      <c r="AA213" s="54"/>
      <c r="AB213" s="55"/>
      <c r="AC213" s="56"/>
      <c r="AD213" s="54"/>
      <c r="AE213" s="56"/>
      <c r="AF213" s="101"/>
      <c r="AG213" s="57"/>
      <c r="AH213" s="58"/>
      <c r="AI213" s="102"/>
      <c r="AJ213" s="103"/>
      <c r="AK213" s="104"/>
      <c r="AL213" s="104"/>
      <c r="AM213" s="51"/>
      <c r="AN213" s="59"/>
      <c r="AO213" s="60"/>
      <c r="AP213" s="61"/>
      <c r="AQ213" s="62"/>
    </row>
    <row r="214" spans="1:43" ht="19.2" thickTop="1" thickBot="1">
      <c r="A214" s="42"/>
      <c r="B214" s="43"/>
      <c r="C214" s="100"/>
      <c r="D214" s="44"/>
      <c r="E214" s="45"/>
      <c r="F214" s="45"/>
      <c r="G214" s="46"/>
      <c r="H214" s="47"/>
      <c r="I214" s="48"/>
      <c r="J214" s="46"/>
      <c r="K214" s="47"/>
      <c r="L214" s="48"/>
      <c r="M214" s="46"/>
      <c r="N214" s="47"/>
      <c r="O214" s="48"/>
      <c r="P214" s="46"/>
      <c r="Q214" s="47"/>
      <c r="R214" s="48"/>
      <c r="S214" s="49"/>
      <c r="T214" s="49"/>
      <c r="U214" s="49"/>
      <c r="V214" s="49"/>
      <c r="W214" s="184"/>
      <c r="X214" s="50"/>
      <c r="Y214" s="52"/>
      <c r="Z214" s="53"/>
      <c r="AA214" s="54"/>
      <c r="AB214" s="55"/>
      <c r="AC214" s="56"/>
      <c r="AD214" s="54"/>
      <c r="AE214" s="56"/>
      <c r="AF214" s="101"/>
      <c r="AG214" s="57"/>
      <c r="AH214" s="58"/>
      <c r="AI214" s="102"/>
      <c r="AJ214" s="103"/>
      <c r="AK214" s="104"/>
      <c r="AL214" s="104"/>
      <c r="AM214" s="51"/>
      <c r="AN214" s="59"/>
      <c r="AO214" s="60"/>
      <c r="AP214" s="61"/>
      <c r="AQ214" s="62"/>
    </row>
    <row r="215" spans="1:43" ht="19.2" thickTop="1" thickBot="1">
      <c r="A215" s="42"/>
      <c r="B215" s="43"/>
      <c r="C215" s="100"/>
      <c r="D215" s="44"/>
      <c r="E215" s="45"/>
      <c r="F215" s="45"/>
      <c r="G215" s="46"/>
      <c r="H215" s="47"/>
      <c r="I215" s="48"/>
      <c r="J215" s="46"/>
      <c r="K215" s="47"/>
      <c r="L215" s="48"/>
      <c r="M215" s="46"/>
      <c r="N215" s="47"/>
      <c r="O215" s="48"/>
      <c r="P215" s="46"/>
      <c r="Q215" s="47"/>
      <c r="R215" s="48"/>
      <c r="S215" s="49"/>
      <c r="T215" s="49"/>
      <c r="U215" s="49"/>
      <c r="V215" s="49"/>
      <c r="W215" s="184"/>
      <c r="X215" s="50"/>
      <c r="Y215" s="52"/>
      <c r="Z215" s="53"/>
      <c r="AA215" s="54"/>
      <c r="AB215" s="55"/>
      <c r="AC215" s="56"/>
      <c r="AD215" s="54"/>
      <c r="AE215" s="56"/>
      <c r="AF215" s="101"/>
      <c r="AG215" s="57"/>
      <c r="AH215" s="58"/>
      <c r="AI215" s="102"/>
      <c r="AJ215" s="103"/>
      <c r="AK215" s="104"/>
      <c r="AL215" s="104"/>
      <c r="AM215" s="51"/>
      <c r="AN215" s="59"/>
      <c r="AO215" s="60"/>
      <c r="AP215" s="61"/>
      <c r="AQ215" s="62"/>
    </row>
    <row r="216" spans="1:43" ht="19.2" thickTop="1" thickBot="1">
      <c r="A216" s="42"/>
      <c r="B216" s="43"/>
      <c r="C216" s="100"/>
      <c r="D216" s="44"/>
      <c r="E216" s="45"/>
      <c r="F216" s="45"/>
      <c r="G216" s="46"/>
      <c r="H216" s="47"/>
      <c r="I216" s="48"/>
      <c r="J216" s="46"/>
      <c r="K216" s="47"/>
      <c r="L216" s="48"/>
      <c r="M216" s="46"/>
      <c r="N216" s="47"/>
      <c r="O216" s="48"/>
      <c r="P216" s="46"/>
      <c r="Q216" s="47"/>
      <c r="R216" s="48"/>
      <c r="S216" s="49"/>
      <c r="T216" s="49"/>
      <c r="U216" s="49"/>
      <c r="V216" s="49"/>
      <c r="W216" s="184"/>
      <c r="X216" s="50"/>
      <c r="Y216" s="52"/>
      <c r="Z216" s="53"/>
      <c r="AA216" s="54"/>
      <c r="AB216" s="55"/>
      <c r="AC216" s="56"/>
      <c r="AD216" s="54"/>
      <c r="AE216" s="56"/>
      <c r="AF216" s="101"/>
      <c r="AG216" s="57"/>
      <c r="AH216" s="58"/>
      <c r="AI216" s="102"/>
      <c r="AJ216" s="103"/>
      <c r="AK216" s="104"/>
      <c r="AL216" s="104"/>
      <c r="AM216" s="51"/>
      <c r="AN216" s="59"/>
      <c r="AO216" s="60"/>
      <c r="AP216" s="61"/>
      <c r="AQ216" s="62"/>
    </row>
    <row r="217" spans="1:43" ht="19.2" thickTop="1" thickBot="1">
      <c r="A217" s="42"/>
      <c r="B217" s="43"/>
      <c r="C217" s="100"/>
      <c r="D217" s="44"/>
      <c r="E217" s="45"/>
      <c r="F217" s="45"/>
      <c r="G217" s="46"/>
      <c r="H217" s="47"/>
      <c r="I217" s="48"/>
      <c r="J217" s="46"/>
      <c r="K217" s="47"/>
      <c r="L217" s="48"/>
      <c r="M217" s="46"/>
      <c r="N217" s="47"/>
      <c r="O217" s="48"/>
      <c r="P217" s="46"/>
      <c r="Q217" s="47"/>
      <c r="R217" s="48"/>
      <c r="S217" s="49"/>
      <c r="T217" s="49"/>
      <c r="U217" s="49"/>
      <c r="V217" s="49"/>
      <c r="W217" s="184"/>
      <c r="X217" s="50"/>
      <c r="Y217" s="52"/>
      <c r="Z217" s="53"/>
      <c r="AA217" s="54"/>
      <c r="AB217" s="55"/>
      <c r="AC217" s="56"/>
      <c r="AD217" s="54"/>
      <c r="AE217" s="56"/>
      <c r="AF217" s="101"/>
      <c r="AG217" s="57"/>
      <c r="AH217" s="58"/>
      <c r="AI217" s="102"/>
      <c r="AJ217" s="103"/>
      <c r="AK217" s="104"/>
      <c r="AL217" s="104"/>
      <c r="AM217" s="51"/>
      <c r="AN217" s="59"/>
      <c r="AO217" s="60"/>
      <c r="AP217" s="61"/>
      <c r="AQ217" s="62"/>
    </row>
    <row r="218" spans="1:43" ht="19.2" thickTop="1" thickBot="1">
      <c r="A218" s="42"/>
      <c r="B218" s="43"/>
      <c r="C218" s="100"/>
      <c r="D218" s="44"/>
      <c r="E218" s="45"/>
      <c r="F218" s="45"/>
      <c r="G218" s="46"/>
      <c r="H218" s="47"/>
      <c r="I218" s="48"/>
      <c r="J218" s="46"/>
      <c r="K218" s="47"/>
      <c r="L218" s="48"/>
      <c r="M218" s="46"/>
      <c r="N218" s="47"/>
      <c r="O218" s="48"/>
      <c r="P218" s="46"/>
      <c r="Q218" s="47"/>
      <c r="R218" s="48"/>
      <c r="S218" s="49"/>
      <c r="T218" s="49"/>
      <c r="U218" s="49"/>
      <c r="V218" s="49"/>
      <c r="W218" s="184"/>
      <c r="X218" s="50"/>
      <c r="Y218" s="52"/>
      <c r="Z218" s="53"/>
      <c r="AA218" s="54"/>
      <c r="AB218" s="55"/>
      <c r="AC218" s="56"/>
      <c r="AD218" s="54"/>
      <c r="AE218" s="56"/>
      <c r="AF218" s="101"/>
      <c r="AG218" s="57"/>
      <c r="AH218" s="58"/>
      <c r="AI218" s="102"/>
      <c r="AJ218" s="103"/>
      <c r="AK218" s="104"/>
      <c r="AL218" s="104"/>
      <c r="AM218" s="51"/>
      <c r="AN218" s="59"/>
      <c r="AO218" s="60"/>
      <c r="AP218" s="61"/>
      <c r="AQ218" s="62"/>
    </row>
    <row r="219" spans="1:43" ht="19.2" thickTop="1" thickBot="1">
      <c r="A219" s="42"/>
      <c r="B219" s="43"/>
      <c r="C219" s="100"/>
      <c r="D219" s="44"/>
      <c r="E219" s="45"/>
      <c r="F219" s="45"/>
      <c r="G219" s="46"/>
      <c r="H219" s="47"/>
      <c r="I219" s="48"/>
      <c r="J219" s="46"/>
      <c r="K219" s="47"/>
      <c r="L219" s="48"/>
      <c r="M219" s="46"/>
      <c r="N219" s="47"/>
      <c r="O219" s="48"/>
      <c r="P219" s="46"/>
      <c r="Q219" s="47"/>
      <c r="R219" s="48"/>
      <c r="S219" s="49"/>
      <c r="T219" s="49"/>
      <c r="U219" s="49"/>
      <c r="V219" s="49"/>
      <c r="W219" s="184"/>
      <c r="X219" s="50"/>
      <c r="Y219" s="52"/>
      <c r="Z219" s="53"/>
      <c r="AA219" s="54"/>
      <c r="AB219" s="55"/>
      <c r="AC219" s="56"/>
      <c r="AD219" s="54"/>
      <c r="AE219" s="56"/>
      <c r="AF219" s="101"/>
      <c r="AG219" s="57"/>
      <c r="AH219" s="58"/>
      <c r="AI219" s="102"/>
      <c r="AJ219" s="103"/>
      <c r="AK219" s="104"/>
      <c r="AL219" s="104"/>
      <c r="AM219" s="51"/>
      <c r="AN219" s="59"/>
      <c r="AO219" s="60"/>
      <c r="AP219" s="61"/>
      <c r="AQ219" s="62"/>
    </row>
    <row r="220" spans="1:43" ht="19.2" thickTop="1" thickBot="1">
      <c r="A220" s="42"/>
      <c r="B220" s="43"/>
      <c r="C220" s="100"/>
      <c r="D220" s="44"/>
      <c r="E220" s="45"/>
      <c r="F220" s="45"/>
      <c r="G220" s="46"/>
      <c r="H220" s="47"/>
      <c r="I220" s="48"/>
      <c r="J220" s="46"/>
      <c r="K220" s="47"/>
      <c r="L220" s="48"/>
      <c r="M220" s="46"/>
      <c r="N220" s="47"/>
      <c r="O220" s="48"/>
      <c r="P220" s="46"/>
      <c r="Q220" s="47"/>
      <c r="R220" s="48"/>
      <c r="S220" s="49"/>
      <c r="T220" s="49"/>
      <c r="U220" s="49"/>
      <c r="V220" s="49"/>
      <c r="W220" s="184"/>
      <c r="X220" s="50"/>
      <c r="Y220" s="52"/>
      <c r="Z220" s="53"/>
      <c r="AA220" s="54"/>
      <c r="AB220" s="55"/>
      <c r="AC220" s="56"/>
      <c r="AD220" s="54"/>
      <c r="AE220" s="56"/>
      <c r="AF220" s="101"/>
      <c r="AG220" s="57"/>
      <c r="AH220" s="58"/>
      <c r="AI220" s="102"/>
      <c r="AJ220" s="103"/>
      <c r="AK220" s="104"/>
      <c r="AL220" s="104"/>
      <c r="AM220" s="51"/>
      <c r="AN220" s="59"/>
      <c r="AO220" s="60"/>
      <c r="AP220" s="61"/>
      <c r="AQ220" s="62"/>
    </row>
    <row r="221" spans="1:43" ht="19.2" thickTop="1" thickBot="1">
      <c r="A221" s="42"/>
      <c r="B221" s="43"/>
      <c r="C221" s="100"/>
      <c r="D221" s="44"/>
      <c r="E221" s="45"/>
      <c r="F221" s="45"/>
      <c r="G221" s="46"/>
      <c r="H221" s="47"/>
      <c r="I221" s="48"/>
      <c r="J221" s="46"/>
      <c r="K221" s="47"/>
      <c r="L221" s="48"/>
      <c r="M221" s="46"/>
      <c r="N221" s="47"/>
      <c r="O221" s="48"/>
      <c r="P221" s="46"/>
      <c r="Q221" s="47"/>
      <c r="R221" s="48"/>
      <c r="S221" s="49"/>
      <c r="T221" s="49"/>
      <c r="U221" s="49"/>
      <c r="V221" s="49"/>
      <c r="W221" s="184"/>
      <c r="X221" s="50"/>
      <c r="Y221" s="52"/>
      <c r="Z221" s="53"/>
      <c r="AA221" s="54"/>
      <c r="AB221" s="55"/>
      <c r="AC221" s="56"/>
      <c r="AD221" s="54"/>
      <c r="AE221" s="56"/>
      <c r="AF221" s="101"/>
      <c r="AG221" s="57"/>
      <c r="AH221" s="58"/>
      <c r="AI221" s="102"/>
      <c r="AJ221" s="103"/>
      <c r="AK221" s="104"/>
      <c r="AL221" s="104"/>
      <c r="AM221" s="51"/>
      <c r="AN221" s="59"/>
      <c r="AO221" s="60"/>
      <c r="AP221" s="61"/>
      <c r="AQ221" s="62"/>
    </row>
    <row r="222" spans="1:43" ht="19.2" thickTop="1" thickBot="1">
      <c r="A222" s="42"/>
      <c r="B222" s="43"/>
      <c r="C222" s="100"/>
      <c r="D222" s="44"/>
      <c r="E222" s="45"/>
      <c r="F222" s="45"/>
      <c r="G222" s="46"/>
      <c r="H222" s="47"/>
      <c r="I222" s="48"/>
      <c r="J222" s="46"/>
      <c r="K222" s="47"/>
      <c r="L222" s="48"/>
      <c r="M222" s="46"/>
      <c r="N222" s="47"/>
      <c r="O222" s="48"/>
      <c r="P222" s="46"/>
      <c r="Q222" s="47"/>
      <c r="R222" s="48"/>
      <c r="S222" s="49"/>
      <c r="T222" s="49"/>
      <c r="U222" s="49"/>
      <c r="V222" s="49"/>
      <c r="W222" s="184"/>
      <c r="X222" s="50"/>
      <c r="Y222" s="52"/>
      <c r="Z222" s="53"/>
      <c r="AA222" s="54"/>
      <c r="AB222" s="55"/>
      <c r="AC222" s="56"/>
      <c r="AD222" s="54"/>
      <c r="AE222" s="56"/>
      <c r="AF222" s="101"/>
      <c r="AG222" s="57"/>
      <c r="AH222" s="58"/>
      <c r="AI222" s="102"/>
      <c r="AJ222" s="103"/>
      <c r="AK222" s="104"/>
      <c r="AL222" s="104"/>
      <c r="AM222" s="51"/>
      <c r="AN222" s="59"/>
      <c r="AO222" s="60"/>
      <c r="AP222" s="61"/>
      <c r="AQ222" s="62"/>
    </row>
    <row r="223" spans="1:43" ht="19.2" thickTop="1" thickBot="1">
      <c r="A223" s="42"/>
      <c r="B223" s="43"/>
      <c r="C223" s="100"/>
      <c r="D223" s="44"/>
      <c r="E223" s="45"/>
      <c r="F223" s="45"/>
      <c r="G223" s="46"/>
      <c r="H223" s="47"/>
      <c r="I223" s="48"/>
      <c r="J223" s="46"/>
      <c r="K223" s="47"/>
      <c r="L223" s="48"/>
      <c r="M223" s="46"/>
      <c r="N223" s="47"/>
      <c r="O223" s="48"/>
      <c r="P223" s="46"/>
      <c r="Q223" s="47"/>
      <c r="R223" s="48"/>
      <c r="S223" s="49"/>
      <c r="T223" s="49"/>
      <c r="U223" s="49"/>
      <c r="V223" s="49"/>
      <c r="W223" s="184"/>
      <c r="X223" s="50"/>
      <c r="Y223" s="52"/>
      <c r="Z223" s="53"/>
      <c r="AA223" s="54"/>
      <c r="AB223" s="55"/>
      <c r="AC223" s="56"/>
      <c r="AD223" s="54"/>
      <c r="AE223" s="56"/>
      <c r="AF223" s="101"/>
      <c r="AG223" s="57"/>
      <c r="AH223" s="58"/>
      <c r="AI223" s="102"/>
      <c r="AJ223" s="103"/>
      <c r="AK223" s="104"/>
      <c r="AL223" s="104"/>
      <c r="AM223" s="51"/>
      <c r="AN223" s="59"/>
      <c r="AO223" s="60"/>
      <c r="AP223" s="61"/>
      <c r="AQ223" s="62"/>
    </row>
    <row r="224" spans="1:43" ht="19.2" thickTop="1" thickBot="1">
      <c r="A224" s="42"/>
      <c r="B224" s="43"/>
      <c r="C224" s="100"/>
      <c r="D224" s="44"/>
      <c r="E224" s="45"/>
      <c r="F224" s="45"/>
      <c r="G224" s="46"/>
      <c r="H224" s="47"/>
      <c r="I224" s="48"/>
      <c r="J224" s="46"/>
      <c r="K224" s="47"/>
      <c r="L224" s="48"/>
      <c r="M224" s="46"/>
      <c r="N224" s="47"/>
      <c r="O224" s="48"/>
      <c r="P224" s="46"/>
      <c r="Q224" s="47"/>
      <c r="R224" s="48"/>
      <c r="S224" s="49"/>
      <c r="T224" s="49"/>
      <c r="U224" s="49"/>
      <c r="V224" s="49"/>
      <c r="W224" s="184"/>
      <c r="X224" s="50"/>
      <c r="Y224" s="52"/>
      <c r="Z224" s="53"/>
      <c r="AA224" s="54"/>
      <c r="AB224" s="55"/>
      <c r="AC224" s="56"/>
      <c r="AD224" s="54"/>
      <c r="AE224" s="56"/>
      <c r="AF224" s="101"/>
      <c r="AG224" s="57"/>
      <c r="AH224" s="58"/>
      <c r="AI224" s="102"/>
      <c r="AJ224" s="103"/>
      <c r="AK224" s="104"/>
      <c r="AL224" s="104"/>
      <c r="AM224" s="51"/>
      <c r="AN224" s="59"/>
      <c r="AO224" s="60"/>
      <c r="AP224" s="61"/>
      <c r="AQ224" s="62"/>
    </row>
    <row r="225" spans="1:43" ht="19.2" thickTop="1" thickBot="1">
      <c r="A225" s="42"/>
      <c r="B225" s="43"/>
      <c r="C225" s="100"/>
      <c r="D225" s="44"/>
      <c r="E225" s="45"/>
      <c r="F225" s="45"/>
      <c r="G225" s="46"/>
      <c r="H225" s="47"/>
      <c r="I225" s="48"/>
      <c r="J225" s="46"/>
      <c r="K225" s="47"/>
      <c r="L225" s="48"/>
      <c r="M225" s="46"/>
      <c r="N225" s="47"/>
      <c r="O225" s="48"/>
      <c r="P225" s="46"/>
      <c r="Q225" s="47"/>
      <c r="R225" s="48"/>
      <c r="S225" s="49"/>
      <c r="T225" s="49"/>
      <c r="U225" s="49"/>
      <c r="V225" s="49"/>
      <c r="W225" s="184"/>
      <c r="X225" s="50"/>
      <c r="Y225" s="52"/>
      <c r="Z225" s="53"/>
      <c r="AA225" s="54"/>
      <c r="AB225" s="55"/>
      <c r="AC225" s="56"/>
      <c r="AD225" s="54"/>
      <c r="AE225" s="56"/>
      <c r="AF225" s="101"/>
      <c r="AG225" s="57"/>
      <c r="AH225" s="58"/>
      <c r="AI225" s="102"/>
      <c r="AJ225" s="103"/>
      <c r="AK225" s="104"/>
      <c r="AL225" s="104"/>
      <c r="AM225" s="51"/>
      <c r="AN225" s="59"/>
      <c r="AO225" s="60"/>
      <c r="AP225" s="61"/>
      <c r="AQ225" s="62"/>
    </row>
    <row r="226" spans="1:43" ht="19.2" thickTop="1" thickBot="1">
      <c r="A226" s="42"/>
      <c r="B226" s="43"/>
      <c r="C226" s="100"/>
      <c r="D226" s="44"/>
      <c r="E226" s="45"/>
      <c r="F226" s="45"/>
      <c r="G226" s="46"/>
      <c r="H226" s="47"/>
      <c r="I226" s="48"/>
      <c r="J226" s="46"/>
      <c r="K226" s="47"/>
      <c r="L226" s="48"/>
      <c r="M226" s="46"/>
      <c r="N226" s="47"/>
      <c r="O226" s="48"/>
      <c r="P226" s="46"/>
      <c r="Q226" s="47"/>
      <c r="R226" s="48"/>
      <c r="S226" s="49"/>
      <c r="T226" s="49"/>
      <c r="U226" s="49"/>
      <c r="V226" s="49"/>
      <c r="W226" s="184"/>
      <c r="X226" s="50"/>
      <c r="Y226" s="52"/>
      <c r="Z226" s="53"/>
      <c r="AA226" s="54"/>
      <c r="AB226" s="55"/>
      <c r="AC226" s="56"/>
      <c r="AD226" s="54"/>
      <c r="AE226" s="56"/>
      <c r="AF226" s="101"/>
      <c r="AG226" s="57"/>
      <c r="AH226" s="58"/>
      <c r="AI226" s="102"/>
      <c r="AJ226" s="103"/>
      <c r="AK226" s="104"/>
      <c r="AL226" s="104"/>
      <c r="AM226" s="51"/>
      <c r="AN226" s="59"/>
      <c r="AO226" s="60"/>
      <c r="AP226" s="61"/>
      <c r="AQ226" s="62"/>
    </row>
    <row r="227" spans="1:43" ht="19.2" thickTop="1" thickBot="1">
      <c r="A227" s="42"/>
      <c r="B227" s="43"/>
      <c r="C227" s="100"/>
      <c r="D227" s="44"/>
      <c r="E227" s="45"/>
      <c r="F227" s="45"/>
      <c r="G227" s="46"/>
      <c r="H227" s="47"/>
      <c r="I227" s="48"/>
      <c r="J227" s="46"/>
      <c r="K227" s="47"/>
      <c r="L227" s="48"/>
      <c r="M227" s="46"/>
      <c r="N227" s="47"/>
      <c r="O227" s="48"/>
      <c r="P227" s="46"/>
      <c r="Q227" s="47"/>
      <c r="R227" s="48"/>
      <c r="S227" s="49"/>
      <c r="T227" s="49"/>
      <c r="U227" s="49"/>
      <c r="V227" s="49"/>
      <c r="W227" s="184"/>
      <c r="X227" s="50"/>
      <c r="Y227" s="52"/>
      <c r="Z227" s="53"/>
      <c r="AA227" s="54"/>
      <c r="AB227" s="55"/>
      <c r="AC227" s="56"/>
      <c r="AD227" s="54"/>
      <c r="AE227" s="56"/>
      <c r="AF227" s="101"/>
      <c r="AG227" s="57"/>
      <c r="AH227" s="58"/>
      <c r="AI227" s="102"/>
      <c r="AJ227" s="103"/>
      <c r="AK227" s="104"/>
      <c r="AL227" s="104"/>
      <c r="AM227" s="51"/>
      <c r="AN227" s="59"/>
      <c r="AO227" s="60"/>
      <c r="AP227" s="61"/>
      <c r="AQ227" s="62"/>
    </row>
    <row r="228" spans="1:43" ht="19.2" thickTop="1" thickBot="1">
      <c r="A228" s="42"/>
      <c r="B228" s="43"/>
      <c r="C228" s="100"/>
      <c r="D228" s="44"/>
      <c r="E228" s="45"/>
      <c r="F228" s="45"/>
      <c r="G228" s="46"/>
      <c r="H228" s="47"/>
      <c r="I228" s="48"/>
      <c r="J228" s="46"/>
      <c r="K228" s="47"/>
      <c r="L228" s="48"/>
      <c r="M228" s="46"/>
      <c r="N228" s="47"/>
      <c r="O228" s="48"/>
      <c r="P228" s="46"/>
      <c r="Q228" s="47"/>
      <c r="R228" s="48"/>
      <c r="S228" s="49"/>
      <c r="T228" s="49"/>
      <c r="U228" s="49"/>
      <c r="V228" s="49"/>
      <c r="W228" s="184"/>
      <c r="X228" s="50"/>
      <c r="Y228" s="52"/>
      <c r="Z228" s="53"/>
      <c r="AA228" s="54"/>
      <c r="AB228" s="55"/>
      <c r="AC228" s="56"/>
      <c r="AD228" s="54"/>
      <c r="AE228" s="56"/>
      <c r="AF228" s="101"/>
      <c r="AG228" s="57"/>
      <c r="AH228" s="58"/>
      <c r="AI228" s="102"/>
      <c r="AJ228" s="103"/>
      <c r="AK228" s="104"/>
      <c r="AL228" s="104"/>
      <c r="AM228" s="51"/>
      <c r="AN228" s="59"/>
      <c r="AO228" s="60"/>
      <c r="AP228" s="61"/>
      <c r="AQ228" s="62"/>
    </row>
    <row r="229" spans="1:43" ht="19.2" thickTop="1" thickBot="1">
      <c r="A229" s="42"/>
      <c r="B229" s="43"/>
      <c r="C229" s="100"/>
      <c r="D229" s="44"/>
      <c r="E229" s="45"/>
      <c r="F229" s="45"/>
      <c r="G229" s="46"/>
      <c r="H229" s="47"/>
      <c r="I229" s="48"/>
      <c r="J229" s="46"/>
      <c r="K229" s="47"/>
      <c r="L229" s="48"/>
      <c r="M229" s="46"/>
      <c r="N229" s="47"/>
      <c r="O229" s="48"/>
      <c r="P229" s="46"/>
      <c r="Q229" s="47"/>
      <c r="R229" s="48"/>
      <c r="S229" s="49"/>
      <c r="T229" s="49"/>
      <c r="U229" s="49"/>
      <c r="V229" s="49"/>
      <c r="W229" s="184"/>
      <c r="X229" s="50"/>
      <c r="Y229" s="52"/>
      <c r="Z229" s="53"/>
      <c r="AA229" s="54"/>
      <c r="AB229" s="55"/>
      <c r="AC229" s="56"/>
      <c r="AD229" s="54"/>
      <c r="AE229" s="56"/>
      <c r="AF229" s="101"/>
      <c r="AG229" s="57"/>
      <c r="AH229" s="58"/>
      <c r="AI229" s="102"/>
      <c r="AJ229" s="103"/>
      <c r="AK229" s="104"/>
      <c r="AL229" s="104"/>
      <c r="AM229" s="51"/>
      <c r="AN229" s="59"/>
      <c r="AO229" s="60"/>
      <c r="AP229" s="61"/>
      <c r="AQ229" s="62"/>
    </row>
    <row r="230" spans="1:43" ht="19.2" thickTop="1" thickBot="1">
      <c r="A230" s="42"/>
      <c r="B230" s="43"/>
      <c r="C230" s="100"/>
      <c r="D230" s="44"/>
      <c r="E230" s="45"/>
      <c r="F230" s="45"/>
      <c r="G230" s="46"/>
      <c r="H230" s="47"/>
      <c r="I230" s="48"/>
      <c r="J230" s="46"/>
      <c r="K230" s="47"/>
      <c r="L230" s="48"/>
      <c r="M230" s="46"/>
      <c r="N230" s="47"/>
      <c r="O230" s="48"/>
      <c r="P230" s="46"/>
      <c r="Q230" s="47"/>
      <c r="R230" s="48"/>
      <c r="S230" s="49"/>
      <c r="T230" s="49"/>
      <c r="U230" s="49"/>
      <c r="V230" s="49"/>
      <c r="W230" s="184"/>
      <c r="X230" s="50"/>
      <c r="Y230" s="52"/>
      <c r="Z230" s="53"/>
      <c r="AA230" s="54"/>
      <c r="AB230" s="55"/>
      <c r="AC230" s="56"/>
      <c r="AD230" s="54"/>
      <c r="AE230" s="56"/>
      <c r="AF230" s="101"/>
      <c r="AG230" s="57"/>
      <c r="AH230" s="58"/>
      <c r="AI230" s="102"/>
      <c r="AJ230" s="103"/>
      <c r="AK230" s="104"/>
      <c r="AL230" s="104"/>
      <c r="AM230" s="51"/>
      <c r="AN230" s="59"/>
      <c r="AO230" s="60"/>
      <c r="AP230" s="61"/>
      <c r="AQ230" s="62"/>
    </row>
    <row r="231" spans="1:43" ht="19.2" thickTop="1" thickBot="1">
      <c r="A231" s="42"/>
      <c r="B231" s="43"/>
      <c r="C231" s="100"/>
      <c r="D231" s="44"/>
      <c r="E231" s="45"/>
      <c r="F231" s="45"/>
      <c r="G231" s="46"/>
      <c r="H231" s="47"/>
      <c r="I231" s="48"/>
      <c r="J231" s="46"/>
      <c r="K231" s="47"/>
      <c r="L231" s="48"/>
      <c r="M231" s="46"/>
      <c r="N231" s="47"/>
      <c r="O231" s="48"/>
      <c r="P231" s="46"/>
      <c r="Q231" s="47"/>
      <c r="R231" s="48"/>
      <c r="S231" s="49"/>
      <c r="T231" s="49"/>
      <c r="U231" s="49"/>
      <c r="V231" s="49"/>
      <c r="W231" s="184"/>
      <c r="X231" s="50"/>
      <c r="Y231" s="52"/>
      <c r="Z231" s="53"/>
      <c r="AA231" s="54"/>
      <c r="AB231" s="55"/>
      <c r="AC231" s="56"/>
      <c r="AD231" s="54"/>
      <c r="AE231" s="56"/>
      <c r="AF231" s="101"/>
      <c r="AG231" s="57"/>
      <c r="AH231" s="58"/>
      <c r="AI231" s="102"/>
      <c r="AJ231" s="103"/>
      <c r="AK231" s="104"/>
      <c r="AL231" s="104"/>
      <c r="AM231" s="51"/>
      <c r="AN231" s="59"/>
      <c r="AO231" s="60"/>
      <c r="AP231" s="61"/>
      <c r="AQ231" s="62"/>
    </row>
    <row r="232" spans="1:43" ht="19.2" thickTop="1" thickBot="1">
      <c r="A232" s="42"/>
      <c r="B232" s="43"/>
      <c r="C232" s="100"/>
      <c r="D232" s="44"/>
      <c r="E232" s="45"/>
      <c r="F232" s="45"/>
      <c r="G232" s="46"/>
      <c r="H232" s="47"/>
      <c r="I232" s="48"/>
      <c r="J232" s="46"/>
      <c r="K232" s="47"/>
      <c r="L232" s="48"/>
      <c r="M232" s="46"/>
      <c r="N232" s="47"/>
      <c r="O232" s="48"/>
      <c r="P232" s="46"/>
      <c r="Q232" s="47"/>
      <c r="R232" s="48"/>
      <c r="S232" s="49"/>
      <c r="T232" s="49"/>
      <c r="U232" s="49"/>
      <c r="V232" s="49"/>
      <c r="W232" s="184"/>
      <c r="X232" s="50"/>
      <c r="Y232" s="52"/>
      <c r="Z232" s="53"/>
      <c r="AA232" s="54"/>
      <c r="AB232" s="55"/>
      <c r="AC232" s="56"/>
      <c r="AD232" s="54"/>
      <c r="AE232" s="56"/>
      <c r="AF232" s="101"/>
      <c r="AG232" s="57"/>
      <c r="AH232" s="58"/>
      <c r="AI232" s="102"/>
      <c r="AJ232" s="103"/>
      <c r="AK232" s="104"/>
      <c r="AL232" s="104"/>
      <c r="AM232" s="51"/>
      <c r="AN232" s="59"/>
      <c r="AO232" s="60"/>
      <c r="AP232" s="61"/>
      <c r="AQ232" s="62"/>
    </row>
    <row r="233" spans="1:43" ht="19.2" thickTop="1" thickBot="1">
      <c r="A233" s="42"/>
      <c r="B233" s="43"/>
      <c r="C233" s="100"/>
      <c r="D233" s="44"/>
      <c r="E233" s="45"/>
      <c r="F233" s="45"/>
      <c r="G233" s="46"/>
      <c r="H233" s="47"/>
      <c r="I233" s="48"/>
      <c r="J233" s="46"/>
      <c r="K233" s="47"/>
      <c r="L233" s="48"/>
      <c r="M233" s="46"/>
      <c r="N233" s="47"/>
      <c r="O233" s="48"/>
      <c r="P233" s="46"/>
      <c r="Q233" s="47"/>
      <c r="R233" s="48"/>
      <c r="S233" s="49"/>
      <c r="T233" s="49"/>
      <c r="U233" s="49"/>
      <c r="V233" s="49"/>
      <c r="W233" s="184"/>
      <c r="X233" s="50"/>
      <c r="Y233" s="52"/>
      <c r="Z233" s="53"/>
      <c r="AA233" s="54"/>
      <c r="AB233" s="55"/>
      <c r="AC233" s="56"/>
      <c r="AD233" s="54"/>
      <c r="AE233" s="56"/>
      <c r="AF233" s="101"/>
      <c r="AG233" s="57"/>
      <c r="AH233" s="58"/>
      <c r="AI233" s="102"/>
      <c r="AJ233" s="103"/>
      <c r="AK233" s="104"/>
      <c r="AL233" s="104"/>
      <c r="AM233" s="51"/>
      <c r="AN233" s="59"/>
      <c r="AO233" s="60"/>
      <c r="AP233" s="61"/>
      <c r="AQ233" s="62"/>
    </row>
    <row r="234" spans="1:43" ht="19.2" thickTop="1" thickBot="1">
      <c r="A234" s="42"/>
      <c r="B234" s="43"/>
      <c r="C234" s="100"/>
      <c r="D234" s="44"/>
      <c r="E234" s="45"/>
      <c r="F234" s="45"/>
      <c r="G234" s="46"/>
      <c r="H234" s="47"/>
      <c r="I234" s="48"/>
      <c r="J234" s="46"/>
      <c r="K234" s="47"/>
      <c r="L234" s="48"/>
      <c r="M234" s="46"/>
      <c r="N234" s="47"/>
      <c r="O234" s="48"/>
      <c r="P234" s="46"/>
      <c r="Q234" s="47"/>
      <c r="R234" s="48"/>
      <c r="S234" s="49"/>
      <c r="T234" s="49"/>
      <c r="U234" s="49"/>
      <c r="V234" s="49"/>
      <c r="W234" s="184"/>
      <c r="X234" s="50"/>
      <c r="Y234" s="52"/>
      <c r="Z234" s="53"/>
      <c r="AA234" s="54"/>
      <c r="AB234" s="55"/>
      <c r="AC234" s="56"/>
      <c r="AD234" s="54"/>
      <c r="AE234" s="56"/>
      <c r="AF234" s="101"/>
      <c r="AG234" s="57"/>
      <c r="AH234" s="58"/>
      <c r="AI234" s="102"/>
      <c r="AJ234" s="103"/>
      <c r="AK234" s="104"/>
      <c r="AL234" s="104"/>
      <c r="AM234" s="51"/>
      <c r="AN234" s="59"/>
      <c r="AO234" s="60"/>
      <c r="AP234" s="61"/>
      <c r="AQ234" s="62"/>
    </row>
    <row r="235" spans="1:43" ht="19.2" thickTop="1" thickBot="1">
      <c r="A235" s="42"/>
      <c r="B235" s="43"/>
      <c r="C235" s="100"/>
      <c r="D235" s="44"/>
      <c r="E235" s="45"/>
      <c r="F235" s="45"/>
      <c r="G235" s="46"/>
      <c r="H235" s="47"/>
      <c r="I235" s="48"/>
      <c r="J235" s="46"/>
      <c r="K235" s="47"/>
      <c r="L235" s="48"/>
      <c r="M235" s="46"/>
      <c r="N235" s="47"/>
      <c r="O235" s="48"/>
      <c r="P235" s="46"/>
      <c r="Q235" s="47"/>
      <c r="R235" s="48"/>
      <c r="S235" s="49"/>
      <c r="T235" s="49"/>
      <c r="U235" s="49"/>
      <c r="V235" s="49"/>
      <c r="W235" s="184"/>
      <c r="X235" s="50"/>
      <c r="Y235" s="52"/>
      <c r="Z235" s="53"/>
      <c r="AA235" s="54"/>
      <c r="AB235" s="55"/>
      <c r="AC235" s="56"/>
      <c r="AD235" s="54"/>
      <c r="AE235" s="56"/>
      <c r="AF235" s="101"/>
      <c r="AG235" s="57"/>
      <c r="AH235" s="58"/>
      <c r="AI235" s="102"/>
      <c r="AJ235" s="103"/>
      <c r="AK235" s="104"/>
      <c r="AL235" s="104"/>
      <c r="AM235" s="51"/>
      <c r="AN235" s="59"/>
      <c r="AO235" s="60"/>
      <c r="AP235" s="61"/>
      <c r="AQ235" s="62"/>
    </row>
    <row r="236" spans="1:43" ht="19.2" thickTop="1" thickBot="1">
      <c r="A236" s="42"/>
      <c r="B236" s="43"/>
      <c r="C236" s="100"/>
      <c r="D236" s="44"/>
      <c r="E236" s="45"/>
      <c r="F236" s="45"/>
      <c r="G236" s="46"/>
      <c r="H236" s="47"/>
      <c r="I236" s="48"/>
      <c r="J236" s="46"/>
      <c r="K236" s="47"/>
      <c r="L236" s="48"/>
      <c r="M236" s="46"/>
      <c r="N236" s="47"/>
      <c r="O236" s="48"/>
      <c r="P236" s="46"/>
      <c r="Q236" s="47"/>
      <c r="R236" s="48"/>
      <c r="S236" s="49"/>
      <c r="T236" s="49"/>
      <c r="U236" s="49"/>
      <c r="V236" s="49"/>
      <c r="W236" s="184"/>
      <c r="X236" s="50"/>
      <c r="Y236" s="52"/>
      <c r="Z236" s="53"/>
      <c r="AA236" s="54"/>
      <c r="AB236" s="55"/>
      <c r="AC236" s="56"/>
      <c r="AD236" s="54"/>
      <c r="AE236" s="56"/>
      <c r="AF236" s="101"/>
      <c r="AG236" s="57"/>
      <c r="AH236" s="58"/>
      <c r="AI236" s="102"/>
      <c r="AJ236" s="103"/>
      <c r="AK236" s="104"/>
      <c r="AL236" s="104"/>
      <c r="AM236" s="51"/>
      <c r="AN236" s="59"/>
      <c r="AO236" s="60"/>
      <c r="AP236" s="61"/>
      <c r="AQ236" s="62"/>
    </row>
    <row r="237" spans="1:43" ht="19.2" thickTop="1" thickBot="1">
      <c r="A237" s="42"/>
      <c r="B237" s="43"/>
      <c r="C237" s="100"/>
      <c r="D237" s="44"/>
      <c r="E237" s="45"/>
      <c r="F237" s="45"/>
      <c r="G237" s="46"/>
      <c r="H237" s="47"/>
      <c r="I237" s="48"/>
      <c r="J237" s="46"/>
      <c r="K237" s="47"/>
      <c r="L237" s="48"/>
      <c r="M237" s="46"/>
      <c r="N237" s="47"/>
      <c r="O237" s="48"/>
      <c r="P237" s="46"/>
      <c r="Q237" s="47"/>
      <c r="R237" s="48"/>
      <c r="S237" s="49"/>
      <c r="T237" s="49"/>
      <c r="U237" s="49"/>
      <c r="V237" s="49"/>
      <c r="W237" s="184"/>
      <c r="X237" s="50"/>
      <c r="Y237" s="52"/>
      <c r="Z237" s="53"/>
      <c r="AA237" s="54"/>
      <c r="AB237" s="55"/>
      <c r="AC237" s="56"/>
      <c r="AD237" s="54"/>
      <c r="AE237" s="56"/>
      <c r="AF237" s="101"/>
      <c r="AG237" s="57"/>
      <c r="AH237" s="58"/>
      <c r="AI237" s="102"/>
      <c r="AJ237" s="103"/>
      <c r="AK237" s="104"/>
      <c r="AL237" s="104"/>
      <c r="AM237" s="51"/>
      <c r="AN237" s="59"/>
      <c r="AO237" s="60"/>
      <c r="AP237" s="61"/>
      <c r="AQ237" s="62"/>
    </row>
    <row r="238" spans="1:43" ht="19.2" thickTop="1" thickBot="1">
      <c r="A238" s="42"/>
      <c r="B238" s="43"/>
      <c r="C238" s="100"/>
      <c r="D238" s="44"/>
      <c r="E238" s="45"/>
      <c r="F238" s="45"/>
      <c r="G238" s="46"/>
      <c r="H238" s="47"/>
      <c r="I238" s="48"/>
      <c r="J238" s="46"/>
      <c r="K238" s="47"/>
      <c r="L238" s="48"/>
      <c r="M238" s="46"/>
      <c r="N238" s="47"/>
      <c r="O238" s="48"/>
      <c r="P238" s="46"/>
      <c r="Q238" s="47"/>
      <c r="R238" s="48"/>
      <c r="S238" s="49"/>
      <c r="T238" s="49"/>
      <c r="U238" s="49"/>
      <c r="V238" s="49"/>
      <c r="W238" s="184"/>
      <c r="X238" s="50"/>
      <c r="Y238" s="52"/>
      <c r="Z238" s="53"/>
      <c r="AA238" s="54"/>
      <c r="AB238" s="55"/>
      <c r="AC238" s="56"/>
      <c r="AD238" s="54"/>
      <c r="AE238" s="56"/>
      <c r="AF238" s="101"/>
      <c r="AG238" s="57"/>
      <c r="AH238" s="58"/>
      <c r="AI238" s="102"/>
      <c r="AJ238" s="103"/>
      <c r="AK238" s="104"/>
      <c r="AL238" s="104"/>
      <c r="AM238" s="51"/>
      <c r="AN238" s="59"/>
      <c r="AO238" s="60"/>
      <c r="AP238" s="61"/>
      <c r="AQ238" s="62"/>
    </row>
    <row r="239" spans="1:43" ht="19.2" thickTop="1" thickBot="1">
      <c r="A239" s="42"/>
      <c r="B239" s="43"/>
      <c r="C239" s="100"/>
      <c r="D239" s="44"/>
      <c r="E239" s="45"/>
      <c r="F239" s="45"/>
      <c r="G239" s="46"/>
      <c r="H239" s="47"/>
      <c r="I239" s="48"/>
      <c r="J239" s="46"/>
      <c r="K239" s="47"/>
      <c r="L239" s="48"/>
      <c r="M239" s="46"/>
      <c r="N239" s="47"/>
      <c r="O239" s="48"/>
      <c r="P239" s="46"/>
      <c r="Q239" s="47"/>
      <c r="R239" s="48"/>
      <c r="S239" s="49"/>
      <c r="T239" s="49"/>
      <c r="U239" s="49"/>
      <c r="V239" s="49"/>
      <c r="W239" s="184"/>
      <c r="X239" s="50"/>
      <c r="Y239" s="52"/>
      <c r="Z239" s="53"/>
      <c r="AA239" s="54"/>
      <c r="AB239" s="55"/>
      <c r="AC239" s="56"/>
      <c r="AD239" s="54"/>
      <c r="AE239" s="56"/>
      <c r="AF239" s="101"/>
      <c r="AG239" s="57"/>
      <c r="AH239" s="58"/>
      <c r="AI239" s="102"/>
      <c r="AJ239" s="103"/>
      <c r="AK239" s="104"/>
      <c r="AL239" s="104"/>
      <c r="AM239" s="51"/>
      <c r="AN239" s="59"/>
      <c r="AO239" s="60"/>
      <c r="AP239" s="61"/>
      <c r="AQ239" s="62"/>
    </row>
    <row r="240" spans="1:43" ht="19.2" thickTop="1" thickBot="1">
      <c r="A240" s="42"/>
      <c r="B240" s="43"/>
      <c r="C240" s="100"/>
      <c r="D240" s="44"/>
      <c r="E240" s="45"/>
      <c r="F240" s="45"/>
      <c r="G240" s="46"/>
      <c r="H240" s="47"/>
      <c r="I240" s="48"/>
      <c r="J240" s="46"/>
      <c r="K240" s="47"/>
      <c r="L240" s="48"/>
      <c r="M240" s="46"/>
      <c r="N240" s="47"/>
      <c r="O240" s="48"/>
      <c r="P240" s="46"/>
      <c r="Q240" s="47"/>
      <c r="R240" s="48"/>
      <c r="S240" s="49"/>
      <c r="T240" s="49"/>
      <c r="U240" s="49"/>
      <c r="V240" s="49"/>
      <c r="W240" s="184"/>
      <c r="X240" s="50"/>
      <c r="Y240" s="52"/>
      <c r="Z240" s="53"/>
      <c r="AA240" s="54"/>
      <c r="AB240" s="55"/>
      <c r="AC240" s="56"/>
      <c r="AD240" s="54"/>
      <c r="AE240" s="56"/>
      <c r="AF240" s="101"/>
      <c r="AG240" s="57"/>
      <c r="AH240" s="58"/>
      <c r="AI240" s="102"/>
      <c r="AJ240" s="103"/>
      <c r="AK240" s="104"/>
      <c r="AL240" s="104"/>
      <c r="AM240" s="51"/>
      <c r="AN240" s="59"/>
      <c r="AO240" s="60"/>
      <c r="AP240" s="61"/>
      <c r="AQ240" s="62"/>
    </row>
    <row r="241" spans="1:43" ht="19.2" thickTop="1" thickBot="1">
      <c r="A241" s="42"/>
      <c r="B241" s="43"/>
      <c r="C241" s="100"/>
      <c r="D241" s="44"/>
      <c r="E241" s="45"/>
      <c r="F241" s="45"/>
      <c r="G241" s="46"/>
      <c r="H241" s="47"/>
      <c r="I241" s="48"/>
      <c r="J241" s="46"/>
      <c r="K241" s="47"/>
      <c r="L241" s="48"/>
      <c r="M241" s="46"/>
      <c r="N241" s="47"/>
      <c r="O241" s="48"/>
      <c r="P241" s="46"/>
      <c r="Q241" s="47"/>
      <c r="R241" s="48"/>
      <c r="S241" s="49"/>
      <c r="T241" s="49"/>
      <c r="U241" s="49"/>
      <c r="V241" s="49"/>
      <c r="W241" s="184"/>
      <c r="X241" s="50"/>
      <c r="Y241" s="52"/>
      <c r="Z241" s="53"/>
      <c r="AA241" s="54"/>
      <c r="AB241" s="55"/>
      <c r="AC241" s="56"/>
      <c r="AD241" s="54"/>
      <c r="AE241" s="56"/>
      <c r="AF241" s="101"/>
      <c r="AG241" s="57"/>
      <c r="AH241" s="58"/>
      <c r="AI241" s="102"/>
      <c r="AJ241" s="103"/>
      <c r="AK241" s="104"/>
      <c r="AL241" s="104"/>
      <c r="AM241" s="51"/>
      <c r="AN241" s="59"/>
      <c r="AO241" s="60"/>
      <c r="AP241" s="61"/>
      <c r="AQ241" s="62"/>
    </row>
    <row r="242" spans="1:43" ht="19.2" thickTop="1" thickBot="1">
      <c r="A242" s="42"/>
      <c r="B242" s="43"/>
      <c r="C242" s="100"/>
      <c r="D242" s="44"/>
      <c r="E242" s="45"/>
      <c r="F242" s="45"/>
      <c r="G242" s="46"/>
      <c r="H242" s="47"/>
      <c r="I242" s="48"/>
      <c r="J242" s="46"/>
      <c r="K242" s="47"/>
      <c r="L242" s="48"/>
      <c r="M242" s="46"/>
      <c r="N242" s="47"/>
      <c r="O242" s="48"/>
      <c r="P242" s="46"/>
      <c r="Q242" s="47"/>
      <c r="R242" s="48"/>
      <c r="S242" s="49"/>
      <c r="T242" s="49"/>
      <c r="U242" s="49"/>
      <c r="V242" s="49"/>
      <c r="W242" s="184"/>
      <c r="X242" s="50"/>
      <c r="Y242" s="52"/>
      <c r="Z242" s="53"/>
      <c r="AA242" s="54"/>
      <c r="AB242" s="55"/>
      <c r="AC242" s="56"/>
      <c r="AD242" s="54"/>
      <c r="AE242" s="56"/>
      <c r="AF242" s="101"/>
      <c r="AG242" s="57"/>
      <c r="AH242" s="58"/>
      <c r="AI242" s="102"/>
      <c r="AJ242" s="103"/>
      <c r="AK242" s="104"/>
      <c r="AL242" s="104"/>
      <c r="AM242" s="51"/>
      <c r="AN242" s="59"/>
      <c r="AO242" s="60"/>
      <c r="AP242" s="61"/>
      <c r="AQ242" s="62"/>
    </row>
    <row r="243" spans="1:43" ht="19.2" thickTop="1" thickBot="1">
      <c r="A243" s="42"/>
      <c r="B243" s="43"/>
      <c r="C243" s="100"/>
      <c r="D243" s="44"/>
      <c r="E243" s="45"/>
      <c r="F243" s="45"/>
      <c r="G243" s="46"/>
      <c r="H243" s="47"/>
      <c r="I243" s="48"/>
      <c r="J243" s="46"/>
      <c r="K243" s="47"/>
      <c r="L243" s="48"/>
      <c r="M243" s="46"/>
      <c r="N243" s="47"/>
      <c r="O243" s="48"/>
      <c r="P243" s="46"/>
      <c r="Q243" s="47"/>
      <c r="R243" s="48"/>
      <c r="S243" s="49"/>
      <c r="T243" s="49"/>
      <c r="U243" s="49"/>
      <c r="V243" s="49"/>
      <c r="W243" s="184"/>
      <c r="X243" s="50"/>
      <c r="Y243" s="52"/>
      <c r="Z243" s="53"/>
      <c r="AA243" s="54"/>
      <c r="AB243" s="55"/>
      <c r="AC243" s="56"/>
      <c r="AD243" s="54"/>
      <c r="AE243" s="56"/>
      <c r="AF243" s="101"/>
      <c r="AG243" s="57"/>
      <c r="AH243" s="58"/>
      <c r="AI243" s="102"/>
      <c r="AJ243" s="103"/>
      <c r="AK243" s="104"/>
      <c r="AL243" s="104"/>
      <c r="AM243" s="51"/>
      <c r="AN243" s="59"/>
      <c r="AO243" s="60"/>
      <c r="AP243" s="61"/>
      <c r="AQ243" s="62"/>
    </row>
    <row r="244" spans="1:43" ht="19.2" thickTop="1" thickBot="1">
      <c r="A244" s="42"/>
      <c r="B244" s="43"/>
      <c r="C244" s="100"/>
      <c r="D244" s="44"/>
      <c r="E244" s="45"/>
      <c r="F244" s="45"/>
      <c r="G244" s="46"/>
      <c r="H244" s="47"/>
      <c r="I244" s="48"/>
      <c r="J244" s="46"/>
      <c r="K244" s="47"/>
      <c r="L244" s="48"/>
      <c r="M244" s="46"/>
      <c r="N244" s="47"/>
      <c r="O244" s="48"/>
      <c r="P244" s="46"/>
      <c r="Q244" s="47"/>
      <c r="R244" s="48"/>
      <c r="S244" s="49"/>
      <c r="T244" s="49"/>
      <c r="U244" s="49"/>
      <c r="V244" s="49"/>
      <c r="W244" s="184"/>
      <c r="X244" s="50"/>
      <c r="Y244" s="52"/>
      <c r="Z244" s="53"/>
      <c r="AA244" s="54"/>
      <c r="AB244" s="55"/>
      <c r="AC244" s="56"/>
      <c r="AD244" s="54"/>
      <c r="AE244" s="56"/>
      <c r="AF244" s="101"/>
      <c r="AG244" s="57"/>
      <c r="AH244" s="58"/>
      <c r="AI244" s="102"/>
      <c r="AJ244" s="103"/>
      <c r="AK244" s="104"/>
      <c r="AL244" s="104"/>
      <c r="AM244" s="51"/>
      <c r="AN244" s="59"/>
      <c r="AO244" s="60"/>
      <c r="AP244" s="61"/>
      <c r="AQ244" s="62"/>
    </row>
    <row r="245" spans="1:43" ht="19.2" thickTop="1" thickBot="1">
      <c r="A245" s="42"/>
      <c r="B245" s="43"/>
      <c r="C245" s="100"/>
      <c r="D245" s="44"/>
      <c r="E245" s="45"/>
      <c r="F245" s="45"/>
      <c r="G245" s="46"/>
      <c r="H245" s="47"/>
      <c r="I245" s="48"/>
      <c r="J245" s="46"/>
      <c r="K245" s="47"/>
      <c r="L245" s="48"/>
      <c r="M245" s="46"/>
      <c r="N245" s="47"/>
      <c r="O245" s="48"/>
      <c r="P245" s="46"/>
      <c r="Q245" s="47"/>
      <c r="R245" s="48"/>
      <c r="S245" s="49"/>
      <c r="T245" s="49"/>
      <c r="U245" s="49"/>
      <c r="V245" s="49"/>
      <c r="W245" s="184"/>
      <c r="X245" s="50"/>
      <c r="Y245" s="52"/>
      <c r="Z245" s="53"/>
      <c r="AA245" s="54"/>
      <c r="AB245" s="55"/>
      <c r="AC245" s="56"/>
      <c r="AD245" s="54"/>
      <c r="AE245" s="56"/>
      <c r="AF245" s="101"/>
      <c r="AG245" s="57"/>
      <c r="AH245" s="58"/>
      <c r="AI245" s="102"/>
      <c r="AJ245" s="103"/>
      <c r="AK245" s="104"/>
      <c r="AL245" s="104"/>
      <c r="AM245" s="51"/>
      <c r="AN245" s="59"/>
      <c r="AO245" s="60"/>
      <c r="AP245" s="61"/>
      <c r="AQ245" s="62"/>
    </row>
    <row r="246" spans="1:43" ht="19.2" thickTop="1" thickBot="1">
      <c r="A246" s="42"/>
      <c r="B246" s="43"/>
      <c r="C246" s="100"/>
      <c r="D246" s="44"/>
      <c r="E246" s="45"/>
      <c r="F246" s="45"/>
      <c r="G246" s="46"/>
      <c r="H246" s="47"/>
      <c r="I246" s="48"/>
      <c r="J246" s="46"/>
      <c r="K246" s="47"/>
      <c r="L246" s="48"/>
      <c r="M246" s="46"/>
      <c r="N246" s="47"/>
      <c r="O246" s="48"/>
      <c r="P246" s="46"/>
      <c r="Q246" s="47"/>
      <c r="R246" s="48"/>
      <c r="S246" s="49"/>
      <c r="T246" s="49"/>
      <c r="U246" s="49"/>
      <c r="V246" s="49"/>
      <c r="W246" s="184"/>
      <c r="X246" s="50"/>
      <c r="Y246" s="52"/>
      <c r="Z246" s="53"/>
      <c r="AA246" s="54"/>
      <c r="AB246" s="55"/>
      <c r="AC246" s="56"/>
      <c r="AD246" s="54"/>
      <c r="AE246" s="56"/>
      <c r="AF246" s="101"/>
      <c r="AG246" s="57"/>
      <c r="AH246" s="58"/>
      <c r="AI246" s="102"/>
      <c r="AJ246" s="103"/>
      <c r="AK246" s="104"/>
      <c r="AL246" s="104"/>
      <c r="AM246" s="51"/>
      <c r="AN246" s="59"/>
      <c r="AO246" s="60"/>
      <c r="AP246" s="61"/>
      <c r="AQ246" s="62"/>
    </row>
    <row r="247" spans="1:43" ht="19.2" thickTop="1" thickBot="1">
      <c r="A247" s="42"/>
      <c r="B247" s="43"/>
      <c r="C247" s="100"/>
      <c r="D247" s="44"/>
      <c r="E247" s="45"/>
      <c r="F247" s="45"/>
      <c r="G247" s="46"/>
      <c r="H247" s="47"/>
      <c r="I247" s="48"/>
      <c r="J247" s="46"/>
      <c r="K247" s="47"/>
      <c r="L247" s="48"/>
      <c r="M247" s="46"/>
      <c r="N247" s="47"/>
      <c r="O247" s="48"/>
      <c r="P247" s="46"/>
      <c r="Q247" s="47"/>
      <c r="R247" s="48"/>
      <c r="S247" s="49"/>
      <c r="T247" s="49"/>
      <c r="U247" s="49"/>
      <c r="V247" s="49"/>
      <c r="W247" s="184"/>
      <c r="X247" s="50"/>
      <c r="Y247" s="52"/>
      <c r="Z247" s="53"/>
      <c r="AA247" s="54"/>
      <c r="AB247" s="55"/>
      <c r="AC247" s="56"/>
      <c r="AD247" s="54"/>
      <c r="AE247" s="56"/>
      <c r="AF247" s="101"/>
      <c r="AG247" s="57"/>
      <c r="AH247" s="58"/>
      <c r="AI247" s="102"/>
      <c r="AJ247" s="103"/>
      <c r="AK247" s="104"/>
      <c r="AL247" s="104"/>
      <c r="AM247" s="51"/>
      <c r="AN247" s="59"/>
      <c r="AO247" s="60"/>
      <c r="AP247" s="61"/>
      <c r="AQ247" s="62"/>
    </row>
    <row r="248" spans="1:43" ht="19.2" thickTop="1" thickBot="1">
      <c r="A248" s="42"/>
      <c r="B248" s="43"/>
      <c r="C248" s="100"/>
      <c r="D248" s="44"/>
      <c r="E248" s="45"/>
      <c r="F248" s="45"/>
      <c r="G248" s="46"/>
      <c r="H248" s="47"/>
      <c r="I248" s="48"/>
      <c r="J248" s="46"/>
      <c r="K248" s="47"/>
      <c r="L248" s="48"/>
      <c r="M248" s="46"/>
      <c r="N248" s="47"/>
      <c r="O248" s="48"/>
      <c r="P248" s="46"/>
      <c r="Q248" s="47"/>
      <c r="R248" s="48"/>
      <c r="S248" s="49"/>
      <c r="T248" s="49"/>
      <c r="U248" s="49"/>
      <c r="V248" s="49"/>
      <c r="W248" s="184"/>
      <c r="X248" s="50"/>
      <c r="Y248" s="52"/>
      <c r="Z248" s="53"/>
      <c r="AA248" s="54"/>
      <c r="AB248" s="55"/>
      <c r="AC248" s="56"/>
      <c r="AD248" s="54"/>
      <c r="AE248" s="56"/>
      <c r="AF248" s="101"/>
      <c r="AG248" s="57"/>
      <c r="AH248" s="58"/>
      <c r="AI248" s="102"/>
      <c r="AJ248" s="103"/>
      <c r="AK248" s="104"/>
      <c r="AL248" s="104"/>
      <c r="AM248" s="51"/>
      <c r="AN248" s="59"/>
      <c r="AO248" s="60"/>
      <c r="AP248" s="61"/>
      <c r="AQ248" s="62"/>
    </row>
    <row r="249" spans="1:43" ht="19.2" thickTop="1" thickBot="1">
      <c r="A249" s="42"/>
      <c r="B249" s="43"/>
      <c r="C249" s="100"/>
      <c r="D249" s="44"/>
      <c r="E249" s="45"/>
      <c r="F249" s="45"/>
      <c r="G249" s="46"/>
      <c r="H249" s="47"/>
      <c r="I249" s="48"/>
      <c r="J249" s="46"/>
      <c r="K249" s="47"/>
      <c r="L249" s="48"/>
      <c r="M249" s="46"/>
      <c r="N249" s="47"/>
      <c r="O249" s="48"/>
      <c r="P249" s="46"/>
      <c r="Q249" s="47"/>
      <c r="R249" s="48"/>
      <c r="S249" s="49"/>
      <c r="T249" s="49"/>
      <c r="U249" s="49"/>
      <c r="V249" s="49"/>
      <c r="W249" s="184"/>
      <c r="X249" s="50"/>
      <c r="Y249" s="52"/>
      <c r="Z249" s="53"/>
      <c r="AA249" s="54"/>
      <c r="AB249" s="55"/>
      <c r="AC249" s="56"/>
      <c r="AD249" s="54"/>
      <c r="AE249" s="56"/>
      <c r="AF249" s="101"/>
      <c r="AG249" s="57"/>
      <c r="AH249" s="58"/>
      <c r="AI249" s="102"/>
      <c r="AJ249" s="103"/>
      <c r="AK249" s="104"/>
      <c r="AL249" s="104"/>
      <c r="AM249" s="51"/>
      <c r="AN249" s="59"/>
      <c r="AO249" s="60"/>
      <c r="AP249" s="61"/>
      <c r="AQ249" s="62"/>
    </row>
    <row r="250" spans="1:43" ht="19.2" thickTop="1" thickBot="1">
      <c r="A250" s="42"/>
      <c r="B250" s="43"/>
      <c r="C250" s="100"/>
      <c r="D250" s="44"/>
      <c r="E250" s="45"/>
      <c r="F250" s="45"/>
      <c r="G250" s="46"/>
      <c r="H250" s="47"/>
      <c r="I250" s="48"/>
      <c r="J250" s="46"/>
      <c r="K250" s="47"/>
      <c r="L250" s="48"/>
      <c r="M250" s="46"/>
      <c r="N250" s="47"/>
      <c r="O250" s="48"/>
      <c r="P250" s="46"/>
      <c r="Q250" s="47"/>
      <c r="R250" s="48"/>
      <c r="S250" s="49"/>
      <c r="T250" s="49"/>
      <c r="U250" s="49"/>
      <c r="V250" s="49"/>
      <c r="W250" s="184"/>
      <c r="X250" s="50"/>
      <c r="Y250" s="52"/>
      <c r="Z250" s="53"/>
      <c r="AA250" s="54"/>
      <c r="AB250" s="55"/>
      <c r="AC250" s="56"/>
      <c r="AD250" s="54"/>
      <c r="AE250" s="56"/>
      <c r="AF250" s="101"/>
      <c r="AG250" s="57"/>
      <c r="AH250" s="58"/>
      <c r="AI250" s="102"/>
      <c r="AJ250" s="103"/>
      <c r="AK250" s="104"/>
      <c r="AL250" s="104"/>
      <c r="AM250" s="51"/>
      <c r="AN250" s="59"/>
      <c r="AO250" s="60"/>
      <c r="AP250" s="61"/>
      <c r="AQ250" s="62"/>
    </row>
    <row r="251" spans="1:43" ht="19.2" thickTop="1" thickBot="1">
      <c r="A251" s="42"/>
      <c r="B251" s="43"/>
      <c r="C251" s="100"/>
      <c r="D251" s="44"/>
      <c r="E251" s="45"/>
      <c r="F251" s="45"/>
      <c r="G251" s="46"/>
      <c r="H251" s="47"/>
      <c r="I251" s="48"/>
      <c r="J251" s="46"/>
      <c r="K251" s="47"/>
      <c r="L251" s="48"/>
      <c r="M251" s="46"/>
      <c r="N251" s="47"/>
      <c r="O251" s="48"/>
      <c r="P251" s="46"/>
      <c r="Q251" s="47"/>
      <c r="R251" s="48"/>
      <c r="S251" s="49"/>
      <c r="T251" s="49"/>
      <c r="U251" s="49"/>
      <c r="V251" s="49"/>
      <c r="W251" s="184"/>
      <c r="X251" s="50"/>
      <c r="Y251" s="52"/>
      <c r="Z251" s="53"/>
      <c r="AA251" s="54"/>
      <c r="AB251" s="55"/>
      <c r="AC251" s="56"/>
      <c r="AD251" s="54"/>
      <c r="AE251" s="56"/>
      <c r="AF251" s="101"/>
      <c r="AG251" s="57"/>
      <c r="AH251" s="58"/>
      <c r="AI251" s="102"/>
      <c r="AJ251" s="103"/>
      <c r="AK251" s="104"/>
      <c r="AL251" s="104"/>
      <c r="AM251" s="51"/>
      <c r="AN251" s="59"/>
      <c r="AO251" s="60"/>
      <c r="AP251" s="61"/>
      <c r="AQ251" s="62"/>
    </row>
    <row r="252" spans="1:43" ht="19.2" thickTop="1" thickBot="1">
      <c r="A252" s="42"/>
      <c r="B252" s="43"/>
      <c r="C252" s="100"/>
      <c r="D252" s="44"/>
      <c r="E252" s="45"/>
      <c r="F252" s="45"/>
      <c r="G252" s="46"/>
      <c r="H252" s="47"/>
      <c r="I252" s="48"/>
      <c r="J252" s="46"/>
      <c r="K252" s="47"/>
      <c r="L252" s="48"/>
      <c r="M252" s="46"/>
      <c r="N252" s="47"/>
      <c r="O252" s="48"/>
      <c r="P252" s="46"/>
      <c r="Q252" s="47"/>
      <c r="R252" s="48"/>
      <c r="S252" s="49"/>
      <c r="T252" s="49"/>
      <c r="U252" s="49"/>
      <c r="V252" s="49"/>
      <c r="W252" s="184"/>
      <c r="X252" s="50"/>
      <c r="Y252" s="52"/>
      <c r="Z252" s="53"/>
      <c r="AA252" s="54"/>
      <c r="AB252" s="55"/>
      <c r="AC252" s="56"/>
      <c r="AD252" s="54"/>
      <c r="AE252" s="56"/>
      <c r="AF252" s="101"/>
      <c r="AG252" s="57"/>
      <c r="AH252" s="58"/>
      <c r="AI252" s="102"/>
      <c r="AJ252" s="103"/>
      <c r="AK252" s="104"/>
      <c r="AL252" s="104"/>
      <c r="AM252" s="51"/>
      <c r="AN252" s="59"/>
      <c r="AO252" s="60"/>
      <c r="AP252" s="61"/>
      <c r="AQ252" s="62"/>
    </row>
    <row r="253" spans="1:43" ht="19.2" thickTop="1" thickBot="1">
      <c r="A253" s="42"/>
      <c r="B253" s="43"/>
      <c r="C253" s="100"/>
      <c r="D253" s="44"/>
      <c r="E253" s="45"/>
      <c r="F253" s="45"/>
      <c r="G253" s="46"/>
      <c r="H253" s="47"/>
      <c r="I253" s="48"/>
      <c r="J253" s="46"/>
      <c r="K253" s="47"/>
      <c r="L253" s="48"/>
      <c r="M253" s="46"/>
      <c r="N253" s="47"/>
      <c r="O253" s="48"/>
      <c r="P253" s="46"/>
      <c r="Q253" s="47"/>
      <c r="R253" s="48"/>
      <c r="S253" s="49"/>
      <c r="T253" s="49"/>
      <c r="U253" s="49"/>
      <c r="V253" s="49"/>
      <c r="W253" s="184"/>
      <c r="X253" s="50"/>
      <c r="Y253" s="52"/>
      <c r="Z253" s="53"/>
      <c r="AA253" s="54"/>
      <c r="AB253" s="55"/>
      <c r="AC253" s="56"/>
      <c r="AD253" s="54"/>
      <c r="AE253" s="56"/>
      <c r="AF253" s="101"/>
      <c r="AG253" s="57"/>
      <c r="AH253" s="58"/>
      <c r="AI253" s="102"/>
      <c r="AJ253" s="103"/>
      <c r="AK253" s="104"/>
      <c r="AL253" s="104"/>
      <c r="AM253" s="51"/>
      <c r="AN253" s="59"/>
      <c r="AO253" s="60"/>
      <c r="AP253" s="61"/>
      <c r="AQ253" s="62"/>
    </row>
    <row r="254" spans="1:43" ht="19.2" thickTop="1" thickBot="1">
      <c r="A254" s="42"/>
      <c r="B254" s="43"/>
      <c r="C254" s="100"/>
      <c r="D254" s="44"/>
      <c r="E254" s="45"/>
      <c r="F254" s="45"/>
      <c r="G254" s="46"/>
      <c r="H254" s="47"/>
      <c r="I254" s="48"/>
      <c r="J254" s="46"/>
      <c r="K254" s="47"/>
      <c r="L254" s="48"/>
      <c r="M254" s="46"/>
      <c r="N254" s="47"/>
      <c r="O254" s="48"/>
      <c r="P254" s="46"/>
      <c r="Q254" s="47"/>
      <c r="R254" s="48"/>
      <c r="S254" s="49"/>
      <c r="T254" s="49"/>
      <c r="U254" s="49"/>
      <c r="V254" s="49"/>
      <c r="W254" s="184"/>
      <c r="X254" s="50"/>
      <c r="Y254" s="52"/>
      <c r="Z254" s="53"/>
      <c r="AA254" s="54"/>
      <c r="AB254" s="55"/>
      <c r="AC254" s="56"/>
      <c r="AD254" s="54"/>
      <c r="AE254" s="56"/>
      <c r="AF254" s="101"/>
      <c r="AG254" s="57"/>
      <c r="AH254" s="58"/>
      <c r="AI254" s="102"/>
      <c r="AJ254" s="103"/>
      <c r="AK254" s="104"/>
      <c r="AL254" s="104"/>
      <c r="AM254" s="51"/>
      <c r="AN254" s="59"/>
      <c r="AO254" s="60"/>
      <c r="AP254" s="61"/>
      <c r="AQ254" s="62"/>
    </row>
    <row r="255" spans="1:43" ht="19.2" thickTop="1" thickBot="1">
      <c r="A255" s="42"/>
      <c r="B255" s="43"/>
      <c r="C255" s="100"/>
      <c r="D255" s="44"/>
      <c r="E255" s="45"/>
      <c r="F255" s="45"/>
      <c r="G255" s="46"/>
      <c r="H255" s="47"/>
      <c r="I255" s="48"/>
      <c r="J255" s="46"/>
      <c r="K255" s="47"/>
      <c r="L255" s="48"/>
      <c r="M255" s="46"/>
      <c r="N255" s="47"/>
      <c r="O255" s="48"/>
      <c r="P255" s="46"/>
      <c r="Q255" s="47"/>
      <c r="R255" s="48"/>
      <c r="S255" s="49"/>
      <c r="T255" s="49"/>
      <c r="U255" s="49"/>
      <c r="V255" s="49"/>
      <c r="W255" s="184"/>
      <c r="X255" s="50"/>
      <c r="Y255" s="52"/>
      <c r="Z255" s="53"/>
      <c r="AA255" s="54"/>
      <c r="AB255" s="55"/>
      <c r="AC255" s="56"/>
      <c r="AD255" s="54"/>
      <c r="AE255" s="56"/>
      <c r="AF255" s="101"/>
      <c r="AG255" s="57"/>
      <c r="AH255" s="58"/>
      <c r="AI255" s="102"/>
      <c r="AJ255" s="103"/>
      <c r="AK255" s="104"/>
      <c r="AL255" s="104"/>
      <c r="AM255" s="51"/>
      <c r="AN255" s="59"/>
      <c r="AO255" s="60"/>
      <c r="AP255" s="61"/>
      <c r="AQ255" s="62"/>
    </row>
    <row r="256" spans="1:43" ht="19.2" thickTop="1" thickBot="1">
      <c r="A256" s="42"/>
      <c r="B256" s="43"/>
      <c r="C256" s="100"/>
      <c r="D256" s="44"/>
      <c r="E256" s="45"/>
      <c r="F256" s="45"/>
      <c r="G256" s="46"/>
      <c r="H256" s="47"/>
      <c r="I256" s="48"/>
      <c r="J256" s="46"/>
      <c r="K256" s="47"/>
      <c r="L256" s="48"/>
      <c r="M256" s="46"/>
      <c r="N256" s="47"/>
      <c r="O256" s="48"/>
      <c r="P256" s="46"/>
      <c r="Q256" s="47"/>
      <c r="R256" s="48"/>
      <c r="S256" s="49"/>
      <c r="T256" s="49"/>
      <c r="U256" s="49"/>
      <c r="V256" s="49"/>
      <c r="W256" s="184"/>
      <c r="X256" s="50"/>
      <c r="Y256" s="52"/>
      <c r="Z256" s="53"/>
      <c r="AA256" s="54"/>
      <c r="AB256" s="55"/>
      <c r="AC256" s="56"/>
      <c r="AD256" s="54"/>
      <c r="AE256" s="56"/>
      <c r="AF256" s="101"/>
      <c r="AG256" s="57"/>
      <c r="AH256" s="58"/>
      <c r="AI256" s="102"/>
      <c r="AJ256" s="103"/>
      <c r="AK256" s="104"/>
      <c r="AL256" s="104"/>
      <c r="AM256" s="51"/>
      <c r="AN256" s="59"/>
      <c r="AO256" s="60"/>
      <c r="AP256" s="61"/>
      <c r="AQ256" s="62"/>
    </row>
    <row r="257" spans="1:43" ht="19.2" thickTop="1" thickBot="1">
      <c r="A257" s="42"/>
      <c r="B257" s="43"/>
      <c r="C257" s="100"/>
      <c r="D257" s="44"/>
      <c r="E257" s="45"/>
      <c r="F257" s="45"/>
      <c r="G257" s="46"/>
      <c r="H257" s="47"/>
      <c r="I257" s="48"/>
      <c r="J257" s="46"/>
      <c r="K257" s="47"/>
      <c r="L257" s="48"/>
      <c r="M257" s="46"/>
      <c r="N257" s="47"/>
      <c r="O257" s="48"/>
      <c r="P257" s="46"/>
      <c r="Q257" s="47"/>
      <c r="R257" s="48"/>
      <c r="S257" s="49"/>
      <c r="T257" s="49"/>
      <c r="U257" s="49"/>
      <c r="V257" s="49"/>
      <c r="W257" s="184"/>
      <c r="X257" s="50"/>
      <c r="Y257" s="52"/>
      <c r="Z257" s="53"/>
      <c r="AA257" s="54"/>
      <c r="AB257" s="55"/>
      <c r="AC257" s="56"/>
      <c r="AD257" s="54"/>
      <c r="AE257" s="56"/>
      <c r="AF257" s="101"/>
      <c r="AG257" s="57"/>
      <c r="AH257" s="58"/>
      <c r="AI257" s="102"/>
      <c r="AJ257" s="103"/>
      <c r="AK257" s="104"/>
      <c r="AL257" s="104"/>
      <c r="AM257" s="51"/>
      <c r="AN257" s="59"/>
      <c r="AO257" s="60"/>
      <c r="AP257" s="61"/>
      <c r="AQ257" s="62"/>
    </row>
    <row r="258" spans="1:43" ht="19.2" thickTop="1" thickBot="1">
      <c r="A258" s="42"/>
      <c r="B258" s="43"/>
      <c r="C258" s="100"/>
      <c r="D258" s="44"/>
      <c r="E258" s="45"/>
      <c r="F258" s="45"/>
      <c r="G258" s="46"/>
      <c r="H258" s="47"/>
      <c r="I258" s="48"/>
      <c r="J258" s="46"/>
      <c r="K258" s="47"/>
      <c r="L258" s="48"/>
      <c r="M258" s="46"/>
      <c r="N258" s="47"/>
      <c r="O258" s="48"/>
      <c r="P258" s="46"/>
      <c r="Q258" s="47"/>
      <c r="R258" s="48"/>
      <c r="S258" s="49"/>
      <c r="T258" s="49"/>
      <c r="U258" s="49"/>
      <c r="V258" s="49"/>
      <c r="W258" s="184"/>
      <c r="X258" s="50"/>
      <c r="Y258" s="52"/>
      <c r="Z258" s="53"/>
      <c r="AA258" s="54"/>
      <c r="AB258" s="55"/>
      <c r="AC258" s="56"/>
      <c r="AD258" s="54"/>
      <c r="AE258" s="56"/>
      <c r="AF258" s="101"/>
      <c r="AG258" s="57"/>
      <c r="AH258" s="58"/>
      <c r="AI258" s="102"/>
      <c r="AJ258" s="103"/>
      <c r="AK258" s="104"/>
      <c r="AL258" s="104"/>
      <c r="AM258" s="51"/>
      <c r="AN258" s="59"/>
      <c r="AO258" s="60"/>
      <c r="AP258" s="61"/>
      <c r="AQ258" s="62"/>
    </row>
    <row r="259" spans="1:43" ht="19.2" thickTop="1" thickBot="1">
      <c r="A259" s="42"/>
      <c r="B259" s="43"/>
      <c r="C259" s="100"/>
      <c r="D259" s="44"/>
      <c r="E259" s="45"/>
      <c r="F259" s="45"/>
      <c r="G259" s="46"/>
      <c r="H259" s="47"/>
      <c r="I259" s="48"/>
      <c r="J259" s="46"/>
      <c r="K259" s="47"/>
      <c r="L259" s="48"/>
      <c r="M259" s="46"/>
      <c r="N259" s="47"/>
      <c r="O259" s="48"/>
      <c r="P259" s="46"/>
      <c r="Q259" s="47"/>
      <c r="R259" s="48"/>
      <c r="S259" s="49"/>
      <c r="T259" s="49"/>
      <c r="U259" s="49"/>
      <c r="V259" s="49"/>
      <c r="W259" s="184"/>
      <c r="X259" s="50"/>
      <c r="Y259" s="52"/>
      <c r="Z259" s="53"/>
      <c r="AA259" s="54"/>
      <c r="AB259" s="55"/>
      <c r="AC259" s="56"/>
      <c r="AD259" s="54"/>
      <c r="AE259" s="56"/>
      <c r="AF259" s="101"/>
      <c r="AG259" s="57"/>
      <c r="AH259" s="58"/>
      <c r="AI259" s="102"/>
      <c r="AJ259" s="103"/>
      <c r="AK259" s="104"/>
      <c r="AL259" s="104"/>
      <c r="AM259" s="51"/>
      <c r="AN259" s="59"/>
      <c r="AO259" s="60"/>
      <c r="AP259" s="61"/>
      <c r="AQ259" s="62"/>
    </row>
    <row r="260" spans="1:43" ht="19.2" thickTop="1" thickBot="1">
      <c r="A260" s="42"/>
      <c r="B260" s="43"/>
      <c r="C260" s="100"/>
      <c r="D260" s="44"/>
      <c r="E260" s="45"/>
      <c r="F260" s="45"/>
      <c r="G260" s="46"/>
      <c r="H260" s="47"/>
      <c r="I260" s="48"/>
      <c r="J260" s="46"/>
      <c r="K260" s="47"/>
      <c r="L260" s="48"/>
      <c r="M260" s="46"/>
      <c r="N260" s="47"/>
      <c r="O260" s="48"/>
      <c r="P260" s="46"/>
      <c r="Q260" s="47"/>
      <c r="R260" s="48"/>
      <c r="S260" s="49"/>
      <c r="T260" s="49"/>
      <c r="U260" s="49"/>
      <c r="V260" s="49"/>
      <c r="W260" s="184"/>
      <c r="X260" s="50"/>
      <c r="Y260" s="52"/>
      <c r="Z260" s="53"/>
      <c r="AA260" s="54"/>
      <c r="AB260" s="55"/>
      <c r="AC260" s="56"/>
      <c r="AD260" s="54"/>
      <c r="AE260" s="56"/>
      <c r="AF260" s="101"/>
      <c r="AG260" s="57"/>
      <c r="AH260" s="58"/>
      <c r="AI260" s="102"/>
      <c r="AJ260" s="103"/>
      <c r="AK260" s="104"/>
      <c r="AL260" s="104"/>
      <c r="AM260" s="51"/>
      <c r="AN260" s="59"/>
      <c r="AO260" s="60"/>
      <c r="AP260" s="61"/>
      <c r="AQ260" s="62"/>
    </row>
    <row r="261" spans="1:43" ht="19.2" thickTop="1" thickBot="1">
      <c r="A261" s="42"/>
      <c r="B261" s="43"/>
      <c r="C261" s="100"/>
      <c r="D261" s="44"/>
      <c r="E261" s="45"/>
      <c r="F261" s="45"/>
      <c r="G261" s="46"/>
      <c r="H261" s="47"/>
      <c r="I261" s="48"/>
      <c r="J261" s="46"/>
      <c r="K261" s="47"/>
      <c r="L261" s="48"/>
      <c r="M261" s="46"/>
      <c r="N261" s="47"/>
      <c r="O261" s="48"/>
      <c r="P261" s="46"/>
      <c r="Q261" s="47"/>
      <c r="R261" s="48"/>
      <c r="S261" s="49"/>
      <c r="T261" s="49"/>
      <c r="U261" s="49"/>
      <c r="V261" s="49"/>
      <c r="W261" s="184"/>
      <c r="X261" s="50"/>
      <c r="Y261" s="52"/>
      <c r="Z261" s="53"/>
      <c r="AA261" s="54"/>
      <c r="AB261" s="55"/>
      <c r="AC261" s="56"/>
      <c r="AD261" s="54"/>
      <c r="AE261" s="56"/>
      <c r="AF261" s="101"/>
      <c r="AG261" s="57"/>
      <c r="AH261" s="58"/>
      <c r="AI261" s="102"/>
      <c r="AJ261" s="103"/>
      <c r="AK261" s="104"/>
      <c r="AL261" s="104"/>
      <c r="AM261" s="51"/>
      <c r="AN261" s="59"/>
      <c r="AO261" s="60"/>
      <c r="AP261" s="61"/>
      <c r="AQ261" s="62"/>
    </row>
    <row r="262" spans="1:43" ht="19.2" thickTop="1" thickBot="1">
      <c r="A262" s="42"/>
      <c r="B262" s="43"/>
      <c r="C262" s="100"/>
      <c r="D262" s="44"/>
      <c r="E262" s="45"/>
      <c r="F262" s="45"/>
      <c r="G262" s="46"/>
      <c r="H262" s="47"/>
      <c r="I262" s="48"/>
      <c r="J262" s="46"/>
      <c r="K262" s="47"/>
      <c r="L262" s="48"/>
      <c r="M262" s="46"/>
      <c r="N262" s="47"/>
      <c r="O262" s="48"/>
      <c r="P262" s="46"/>
      <c r="Q262" s="47"/>
      <c r="R262" s="48"/>
      <c r="S262" s="49"/>
      <c r="T262" s="49"/>
      <c r="U262" s="49"/>
      <c r="V262" s="49"/>
      <c r="W262" s="184"/>
      <c r="X262" s="50"/>
      <c r="Y262" s="52"/>
      <c r="Z262" s="53"/>
      <c r="AA262" s="54"/>
      <c r="AB262" s="55"/>
      <c r="AC262" s="56"/>
      <c r="AD262" s="54"/>
      <c r="AE262" s="56"/>
      <c r="AF262" s="101"/>
      <c r="AG262" s="57"/>
      <c r="AH262" s="58"/>
      <c r="AI262" s="102"/>
      <c r="AJ262" s="103"/>
      <c r="AK262" s="104"/>
      <c r="AL262" s="104"/>
      <c r="AM262" s="51"/>
      <c r="AN262" s="59"/>
      <c r="AO262" s="60"/>
      <c r="AP262" s="61"/>
      <c r="AQ262" s="62"/>
    </row>
    <row r="263" spans="1:43" ht="19.2" thickTop="1" thickBot="1">
      <c r="A263" s="42"/>
      <c r="B263" s="43"/>
      <c r="C263" s="100"/>
      <c r="D263" s="44"/>
      <c r="E263" s="45"/>
      <c r="F263" s="45"/>
      <c r="G263" s="46"/>
      <c r="H263" s="47"/>
      <c r="I263" s="48"/>
      <c r="J263" s="46"/>
      <c r="K263" s="47"/>
      <c r="L263" s="48"/>
      <c r="M263" s="46"/>
      <c r="N263" s="47"/>
      <c r="O263" s="48"/>
      <c r="P263" s="46"/>
      <c r="Q263" s="47"/>
      <c r="R263" s="48"/>
      <c r="S263" s="49"/>
      <c r="T263" s="49"/>
      <c r="U263" s="49"/>
      <c r="V263" s="49"/>
      <c r="W263" s="184"/>
      <c r="X263" s="50"/>
      <c r="Y263" s="52"/>
      <c r="Z263" s="53"/>
      <c r="AA263" s="54"/>
      <c r="AB263" s="55"/>
      <c r="AC263" s="56"/>
      <c r="AD263" s="54"/>
      <c r="AE263" s="56"/>
      <c r="AF263" s="101"/>
      <c r="AG263" s="57"/>
      <c r="AH263" s="58"/>
      <c r="AI263" s="102"/>
      <c r="AJ263" s="103"/>
      <c r="AK263" s="104"/>
      <c r="AL263" s="104"/>
      <c r="AM263" s="51"/>
      <c r="AN263" s="59"/>
      <c r="AO263" s="60"/>
      <c r="AP263" s="61"/>
      <c r="AQ263" s="62"/>
    </row>
    <row r="264" spans="1:43" ht="19.2" thickTop="1" thickBot="1">
      <c r="A264" s="42"/>
      <c r="B264" s="43"/>
      <c r="C264" s="100"/>
      <c r="D264" s="44"/>
      <c r="E264" s="45"/>
      <c r="F264" s="45"/>
      <c r="G264" s="46"/>
      <c r="H264" s="47"/>
      <c r="I264" s="48"/>
      <c r="J264" s="46"/>
      <c r="K264" s="47"/>
      <c r="L264" s="48"/>
      <c r="M264" s="46"/>
      <c r="N264" s="47"/>
      <c r="O264" s="48"/>
      <c r="P264" s="46"/>
      <c r="Q264" s="47"/>
      <c r="R264" s="48"/>
      <c r="S264" s="49"/>
      <c r="T264" s="49"/>
      <c r="U264" s="49"/>
      <c r="V264" s="49"/>
      <c r="W264" s="184"/>
      <c r="X264" s="50"/>
      <c r="Y264" s="52"/>
      <c r="Z264" s="53"/>
      <c r="AA264" s="54"/>
      <c r="AB264" s="55"/>
      <c r="AC264" s="56"/>
      <c r="AD264" s="54"/>
      <c r="AE264" s="56"/>
      <c r="AF264" s="101"/>
      <c r="AG264" s="57"/>
      <c r="AH264" s="58"/>
      <c r="AI264" s="102"/>
      <c r="AJ264" s="103"/>
      <c r="AK264" s="104"/>
      <c r="AL264" s="104"/>
      <c r="AM264" s="51"/>
      <c r="AN264" s="59"/>
      <c r="AO264" s="60"/>
      <c r="AP264" s="61"/>
      <c r="AQ264" s="62"/>
    </row>
    <row r="265" spans="1:43" ht="19.2" thickTop="1" thickBot="1">
      <c r="A265" s="42"/>
      <c r="B265" s="43"/>
      <c r="C265" s="100"/>
      <c r="D265" s="44"/>
      <c r="E265" s="45"/>
      <c r="F265" s="45"/>
      <c r="G265" s="46"/>
      <c r="H265" s="47"/>
      <c r="I265" s="48"/>
      <c r="J265" s="46"/>
      <c r="K265" s="47"/>
      <c r="L265" s="48"/>
      <c r="M265" s="46"/>
      <c r="N265" s="47"/>
      <c r="O265" s="48"/>
      <c r="P265" s="46"/>
      <c r="Q265" s="47"/>
      <c r="R265" s="48"/>
      <c r="S265" s="49"/>
      <c r="T265" s="49"/>
      <c r="U265" s="49"/>
      <c r="V265" s="49"/>
      <c r="W265" s="184"/>
      <c r="X265" s="50"/>
      <c r="Y265" s="52"/>
      <c r="Z265" s="53"/>
      <c r="AA265" s="54"/>
      <c r="AB265" s="55"/>
      <c r="AC265" s="56"/>
      <c r="AD265" s="54"/>
      <c r="AE265" s="56"/>
      <c r="AF265" s="101"/>
      <c r="AG265" s="57"/>
      <c r="AH265" s="58"/>
      <c r="AI265" s="102"/>
      <c r="AJ265" s="103"/>
      <c r="AK265" s="104"/>
      <c r="AL265" s="104"/>
      <c r="AM265" s="51"/>
      <c r="AN265" s="59"/>
      <c r="AO265" s="60"/>
      <c r="AP265" s="61"/>
      <c r="AQ265" s="62"/>
    </row>
    <row r="266" spans="1:43" ht="19.2" thickTop="1" thickBot="1">
      <c r="A266" s="42"/>
      <c r="B266" s="43"/>
      <c r="C266" s="100"/>
      <c r="D266" s="44"/>
      <c r="E266" s="45"/>
      <c r="F266" s="45"/>
      <c r="G266" s="46"/>
      <c r="H266" s="47"/>
      <c r="I266" s="48"/>
      <c r="J266" s="46"/>
      <c r="K266" s="47"/>
      <c r="L266" s="48"/>
      <c r="M266" s="46"/>
      <c r="N266" s="47"/>
      <c r="O266" s="48"/>
      <c r="P266" s="46"/>
      <c r="Q266" s="47"/>
      <c r="R266" s="48"/>
      <c r="S266" s="49"/>
      <c r="T266" s="49"/>
      <c r="U266" s="49"/>
      <c r="V266" s="49"/>
      <c r="W266" s="184"/>
      <c r="X266" s="50"/>
      <c r="Y266" s="52"/>
      <c r="Z266" s="53"/>
      <c r="AA266" s="54"/>
      <c r="AB266" s="55"/>
      <c r="AC266" s="56"/>
      <c r="AD266" s="54"/>
      <c r="AE266" s="56"/>
      <c r="AF266" s="101"/>
      <c r="AG266" s="57"/>
      <c r="AH266" s="58"/>
      <c r="AI266" s="102"/>
      <c r="AJ266" s="103"/>
      <c r="AK266" s="104"/>
      <c r="AL266" s="104"/>
      <c r="AM266" s="51"/>
      <c r="AN266" s="59"/>
      <c r="AO266" s="60"/>
      <c r="AP266" s="61"/>
      <c r="AQ266" s="62"/>
    </row>
    <row r="267" spans="1:43" ht="19.2" thickTop="1" thickBot="1">
      <c r="A267" s="42"/>
      <c r="B267" s="43"/>
      <c r="C267" s="100"/>
      <c r="D267" s="44"/>
      <c r="E267" s="45"/>
      <c r="F267" s="45"/>
      <c r="G267" s="46"/>
      <c r="H267" s="47"/>
      <c r="I267" s="48"/>
      <c r="J267" s="46"/>
      <c r="K267" s="47"/>
      <c r="L267" s="48"/>
      <c r="M267" s="46"/>
      <c r="N267" s="47"/>
      <c r="O267" s="48"/>
      <c r="P267" s="46"/>
      <c r="Q267" s="47"/>
      <c r="R267" s="48"/>
      <c r="S267" s="49"/>
      <c r="T267" s="49"/>
      <c r="U267" s="49"/>
      <c r="V267" s="49"/>
      <c r="W267" s="184"/>
      <c r="X267" s="50"/>
      <c r="Y267" s="52"/>
      <c r="Z267" s="53"/>
      <c r="AA267" s="54"/>
      <c r="AB267" s="55"/>
      <c r="AC267" s="56"/>
      <c r="AD267" s="54"/>
      <c r="AE267" s="56"/>
      <c r="AF267" s="101"/>
      <c r="AG267" s="57"/>
      <c r="AH267" s="58"/>
      <c r="AI267" s="102"/>
      <c r="AJ267" s="103"/>
      <c r="AK267" s="104"/>
      <c r="AL267" s="104"/>
      <c r="AM267" s="51"/>
      <c r="AN267" s="59"/>
      <c r="AO267" s="60"/>
      <c r="AP267" s="61"/>
      <c r="AQ267" s="62"/>
    </row>
    <row r="268" spans="1:43" ht="19.2" thickTop="1" thickBot="1">
      <c r="A268" s="42"/>
      <c r="B268" s="43"/>
      <c r="C268" s="100"/>
      <c r="D268" s="44"/>
      <c r="E268" s="45"/>
      <c r="F268" s="45"/>
      <c r="G268" s="46"/>
      <c r="H268" s="47"/>
      <c r="I268" s="48"/>
      <c r="J268" s="46"/>
      <c r="K268" s="47"/>
      <c r="L268" s="48"/>
      <c r="M268" s="46"/>
      <c r="N268" s="47"/>
      <c r="O268" s="48"/>
      <c r="P268" s="46"/>
      <c r="Q268" s="47"/>
      <c r="R268" s="48"/>
      <c r="S268" s="49"/>
      <c r="T268" s="49"/>
      <c r="U268" s="49"/>
      <c r="V268" s="49"/>
      <c r="W268" s="184"/>
      <c r="X268" s="50"/>
      <c r="Y268" s="52"/>
      <c r="Z268" s="53"/>
      <c r="AA268" s="54"/>
      <c r="AB268" s="55"/>
      <c r="AC268" s="56"/>
      <c r="AD268" s="54"/>
      <c r="AE268" s="56"/>
      <c r="AF268" s="101"/>
      <c r="AG268" s="57"/>
      <c r="AH268" s="58"/>
      <c r="AI268" s="102"/>
      <c r="AJ268" s="103"/>
      <c r="AK268" s="104"/>
      <c r="AL268" s="104"/>
      <c r="AM268" s="51"/>
      <c r="AN268" s="59"/>
      <c r="AO268" s="60"/>
      <c r="AP268" s="61"/>
      <c r="AQ268" s="62"/>
    </row>
    <row r="269" spans="1:43" ht="19.2" thickTop="1" thickBot="1">
      <c r="A269" s="42"/>
      <c r="B269" s="43"/>
      <c r="C269" s="100"/>
      <c r="D269" s="44"/>
      <c r="E269" s="45"/>
      <c r="F269" s="45"/>
      <c r="G269" s="46"/>
      <c r="H269" s="47"/>
      <c r="I269" s="48"/>
      <c r="J269" s="46"/>
      <c r="K269" s="47"/>
      <c r="L269" s="48"/>
      <c r="M269" s="46"/>
      <c r="N269" s="47"/>
      <c r="O269" s="48"/>
      <c r="P269" s="46"/>
      <c r="Q269" s="47"/>
      <c r="R269" s="48"/>
      <c r="S269" s="49"/>
      <c r="T269" s="49"/>
      <c r="U269" s="49"/>
      <c r="V269" s="49"/>
      <c r="W269" s="184"/>
      <c r="X269" s="50"/>
      <c r="Y269" s="52"/>
      <c r="Z269" s="53"/>
      <c r="AA269" s="54"/>
      <c r="AB269" s="55"/>
      <c r="AC269" s="56"/>
      <c r="AD269" s="54"/>
      <c r="AE269" s="56"/>
      <c r="AF269" s="101"/>
      <c r="AG269" s="57"/>
      <c r="AH269" s="58"/>
      <c r="AI269" s="102"/>
      <c r="AJ269" s="103"/>
      <c r="AK269" s="104"/>
      <c r="AL269" s="104"/>
      <c r="AM269" s="51"/>
      <c r="AN269" s="59"/>
      <c r="AO269" s="60"/>
      <c r="AP269" s="61"/>
      <c r="AQ269" s="62"/>
    </row>
    <row r="270" spans="1:43" ht="19.2" thickTop="1" thickBot="1">
      <c r="A270" s="42"/>
      <c r="B270" s="43"/>
      <c r="C270" s="100"/>
      <c r="D270" s="44"/>
      <c r="E270" s="45"/>
      <c r="F270" s="45"/>
      <c r="G270" s="46"/>
      <c r="H270" s="47"/>
      <c r="I270" s="48"/>
      <c r="J270" s="46"/>
      <c r="K270" s="47"/>
      <c r="L270" s="48"/>
      <c r="M270" s="46"/>
      <c r="N270" s="47"/>
      <c r="O270" s="48"/>
      <c r="P270" s="46"/>
      <c r="Q270" s="47"/>
      <c r="R270" s="48"/>
      <c r="S270" s="49"/>
      <c r="T270" s="49"/>
      <c r="U270" s="49"/>
      <c r="V270" s="49"/>
      <c r="W270" s="184"/>
      <c r="X270" s="50"/>
      <c r="Y270" s="52"/>
      <c r="Z270" s="53"/>
      <c r="AA270" s="54"/>
      <c r="AB270" s="55"/>
      <c r="AC270" s="56"/>
      <c r="AD270" s="54"/>
      <c r="AE270" s="56"/>
      <c r="AF270" s="101"/>
      <c r="AG270" s="57"/>
      <c r="AH270" s="58"/>
      <c r="AI270" s="102"/>
      <c r="AJ270" s="103"/>
      <c r="AK270" s="104"/>
      <c r="AL270" s="104"/>
      <c r="AM270" s="51"/>
      <c r="AN270" s="59"/>
      <c r="AO270" s="60"/>
      <c r="AP270" s="61"/>
      <c r="AQ270" s="62"/>
    </row>
    <row r="271" spans="1:43" ht="19.2" thickTop="1" thickBot="1">
      <c r="A271" s="42"/>
      <c r="B271" s="43"/>
      <c r="C271" s="100"/>
      <c r="D271" s="44"/>
      <c r="E271" s="45"/>
      <c r="F271" s="45"/>
      <c r="G271" s="46"/>
      <c r="H271" s="47"/>
      <c r="I271" s="48"/>
      <c r="J271" s="46"/>
      <c r="K271" s="47"/>
      <c r="L271" s="48"/>
      <c r="M271" s="46"/>
      <c r="N271" s="47"/>
      <c r="O271" s="48"/>
      <c r="P271" s="46"/>
      <c r="Q271" s="47"/>
      <c r="R271" s="48"/>
      <c r="S271" s="49"/>
      <c r="T271" s="49"/>
      <c r="U271" s="49"/>
      <c r="V271" s="49"/>
      <c r="W271" s="184"/>
      <c r="X271" s="50"/>
      <c r="Y271" s="52"/>
      <c r="Z271" s="53"/>
      <c r="AA271" s="54"/>
      <c r="AB271" s="55"/>
      <c r="AC271" s="56"/>
      <c r="AD271" s="54"/>
      <c r="AE271" s="56"/>
      <c r="AF271" s="101"/>
      <c r="AG271" s="57"/>
      <c r="AH271" s="58"/>
      <c r="AI271" s="102"/>
      <c r="AJ271" s="103"/>
      <c r="AK271" s="104"/>
      <c r="AL271" s="104"/>
      <c r="AM271" s="51"/>
      <c r="AN271" s="59"/>
      <c r="AO271" s="60"/>
      <c r="AP271" s="61"/>
      <c r="AQ271" s="62"/>
    </row>
    <row r="272" spans="1:43" ht="19.2" thickTop="1" thickBot="1">
      <c r="A272" s="42"/>
      <c r="B272" s="43"/>
      <c r="C272" s="100"/>
      <c r="D272" s="44"/>
      <c r="E272" s="45"/>
      <c r="F272" s="45"/>
      <c r="G272" s="46"/>
      <c r="H272" s="47"/>
      <c r="I272" s="48"/>
      <c r="J272" s="46"/>
      <c r="K272" s="47"/>
      <c r="L272" s="48"/>
      <c r="M272" s="46"/>
      <c r="N272" s="47"/>
      <c r="O272" s="48"/>
      <c r="P272" s="46"/>
      <c r="Q272" s="47"/>
      <c r="R272" s="48"/>
      <c r="S272" s="49"/>
      <c r="T272" s="49"/>
      <c r="U272" s="49"/>
      <c r="V272" s="49"/>
      <c r="W272" s="184"/>
      <c r="X272" s="50"/>
      <c r="Y272" s="52"/>
      <c r="Z272" s="53"/>
      <c r="AA272" s="54"/>
      <c r="AB272" s="55"/>
      <c r="AC272" s="56"/>
      <c r="AD272" s="54"/>
      <c r="AE272" s="56"/>
      <c r="AF272" s="101"/>
      <c r="AG272" s="57"/>
      <c r="AH272" s="58"/>
      <c r="AI272" s="102"/>
      <c r="AJ272" s="103"/>
      <c r="AK272" s="104"/>
      <c r="AL272" s="104"/>
      <c r="AM272" s="51"/>
      <c r="AN272" s="59"/>
      <c r="AO272" s="60"/>
      <c r="AP272" s="61"/>
      <c r="AQ272" s="62"/>
    </row>
    <row r="273" spans="1:43" ht="19.2" thickTop="1" thickBot="1">
      <c r="A273" s="42"/>
      <c r="B273" s="43"/>
      <c r="C273" s="100"/>
      <c r="D273" s="44"/>
      <c r="E273" s="45"/>
      <c r="F273" s="45"/>
      <c r="G273" s="46"/>
      <c r="H273" s="47"/>
      <c r="I273" s="48"/>
      <c r="J273" s="46"/>
      <c r="K273" s="47"/>
      <c r="L273" s="48"/>
      <c r="M273" s="46"/>
      <c r="N273" s="47"/>
      <c r="O273" s="48"/>
      <c r="P273" s="46"/>
      <c r="Q273" s="47"/>
      <c r="R273" s="48"/>
      <c r="S273" s="49"/>
      <c r="T273" s="49"/>
      <c r="U273" s="49"/>
      <c r="V273" s="49"/>
      <c r="W273" s="184"/>
      <c r="X273" s="50"/>
      <c r="Y273" s="52"/>
      <c r="Z273" s="53"/>
      <c r="AA273" s="54"/>
      <c r="AB273" s="55"/>
      <c r="AC273" s="56"/>
      <c r="AD273" s="54"/>
      <c r="AE273" s="56"/>
      <c r="AF273" s="101"/>
      <c r="AG273" s="57"/>
      <c r="AH273" s="58"/>
      <c r="AI273" s="102"/>
      <c r="AJ273" s="103"/>
      <c r="AK273" s="104"/>
      <c r="AL273" s="104"/>
      <c r="AM273" s="51"/>
      <c r="AN273" s="59"/>
      <c r="AO273" s="60"/>
      <c r="AP273" s="61"/>
      <c r="AQ273" s="62"/>
    </row>
    <row r="274" spans="1:43" ht="19.2" thickTop="1" thickBot="1">
      <c r="A274" s="42"/>
      <c r="B274" s="43"/>
      <c r="C274" s="100"/>
      <c r="D274" s="44"/>
      <c r="E274" s="45"/>
      <c r="F274" s="45"/>
      <c r="G274" s="46"/>
      <c r="H274" s="47"/>
      <c r="I274" s="48"/>
      <c r="J274" s="46"/>
      <c r="K274" s="47"/>
      <c r="L274" s="48"/>
      <c r="M274" s="46"/>
      <c r="N274" s="47"/>
      <c r="O274" s="48"/>
      <c r="P274" s="46"/>
      <c r="Q274" s="47"/>
      <c r="R274" s="48"/>
      <c r="S274" s="49"/>
      <c r="T274" s="49"/>
      <c r="U274" s="49"/>
      <c r="V274" s="49"/>
      <c r="W274" s="184"/>
      <c r="X274" s="50"/>
      <c r="Y274" s="52"/>
      <c r="Z274" s="53"/>
      <c r="AA274" s="54"/>
      <c r="AB274" s="55"/>
      <c r="AC274" s="56"/>
      <c r="AD274" s="54"/>
      <c r="AE274" s="56"/>
      <c r="AF274" s="101"/>
      <c r="AG274" s="57"/>
      <c r="AH274" s="58"/>
      <c r="AI274" s="102"/>
      <c r="AJ274" s="103"/>
      <c r="AK274" s="104"/>
      <c r="AL274" s="104"/>
      <c r="AM274" s="51"/>
      <c r="AN274" s="59"/>
      <c r="AO274" s="60"/>
      <c r="AP274" s="61"/>
      <c r="AQ274" s="62"/>
    </row>
    <row r="275" spans="1:43" ht="19.2" thickTop="1" thickBot="1">
      <c r="A275" s="42"/>
      <c r="B275" s="43"/>
      <c r="C275" s="100"/>
      <c r="D275" s="44"/>
      <c r="E275" s="45"/>
      <c r="F275" s="45"/>
      <c r="G275" s="46"/>
      <c r="H275" s="47"/>
      <c r="I275" s="48"/>
      <c r="J275" s="46"/>
      <c r="K275" s="47"/>
      <c r="L275" s="48"/>
      <c r="M275" s="46"/>
      <c r="N275" s="47"/>
      <c r="O275" s="48"/>
      <c r="P275" s="46"/>
      <c r="Q275" s="47"/>
      <c r="R275" s="48"/>
      <c r="S275" s="49"/>
      <c r="T275" s="49"/>
      <c r="U275" s="49"/>
      <c r="V275" s="49"/>
      <c r="W275" s="184"/>
      <c r="X275" s="50"/>
      <c r="Y275" s="52"/>
      <c r="Z275" s="53"/>
      <c r="AA275" s="54"/>
      <c r="AB275" s="55"/>
      <c r="AC275" s="56"/>
      <c r="AD275" s="54"/>
      <c r="AE275" s="56"/>
      <c r="AF275" s="101"/>
      <c r="AG275" s="57"/>
      <c r="AH275" s="58"/>
      <c r="AI275" s="102"/>
      <c r="AJ275" s="103"/>
      <c r="AK275" s="104"/>
      <c r="AL275" s="104"/>
      <c r="AM275" s="51"/>
      <c r="AN275" s="59"/>
      <c r="AO275" s="60"/>
      <c r="AP275" s="61"/>
      <c r="AQ275" s="62"/>
    </row>
    <row r="276" spans="1:43" ht="19.2" thickTop="1" thickBot="1">
      <c r="A276" s="42"/>
      <c r="B276" s="43"/>
      <c r="C276" s="100"/>
      <c r="D276" s="44"/>
      <c r="E276" s="45"/>
      <c r="F276" s="45"/>
      <c r="G276" s="46"/>
      <c r="H276" s="47"/>
      <c r="I276" s="48"/>
      <c r="J276" s="46"/>
      <c r="K276" s="47"/>
      <c r="L276" s="48"/>
      <c r="M276" s="46"/>
      <c r="N276" s="47"/>
      <c r="O276" s="48"/>
      <c r="P276" s="46"/>
      <c r="Q276" s="47"/>
      <c r="R276" s="48"/>
      <c r="S276" s="49"/>
      <c r="T276" s="49"/>
      <c r="U276" s="49"/>
      <c r="V276" s="49"/>
      <c r="W276" s="184"/>
      <c r="X276" s="50"/>
      <c r="Y276" s="52"/>
      <c r="Z276" s="53"/>
      <c r="AA276" s="54"/>
      <c r="AB276" s="55"/>
      <c r="AC276" s="56"/>
      <c r="AD276" s="54"/>
      <c r="AE276" s="56"/>
      <c r="AF276" s="101"/>
      <c r="AG276" s="57"/>
      <c r="AH276" s="58"/>
      <c r="AI276" s="102"/>
      <c r="AJ276" s="103"/>
      <c r="AK276" s="104"/>
      <c r="AL276" s="104"/>
      <c r="AM276" s="51"/>
      <c r="AN276" s="59"/>
      <c r="AO276" s="60"/>
      <c r="AP276" s="61"/>
      <c r="AQ276" s="62"/>
    </row>
    <row r="277" spans="1:43" ht="19.2" thickTop="1" thickBot="1">
      <c r="A277" s="42"/>
      <c r="B277" s="43"/>
      <c r="C277" s="100"/>
      <c r="D277" s="44"/>
      <c r="E277" s="45"/>
      <c r="F277" s="45"/>
      <c r="G277" s="46"/>
      <c r="H277" s="47"/>
      <c r="I277" s="48"/>
      <c r="J277" s="46"/>
      <c r="K277" s="47"/>
      <c r="L277" s="48"/>
      <c r="M277" s="46"/>
      <c r="N277" s="47"/>
      <c r="O277" s="48"/>
      <c r="P277" s="46"/>
      <c r="Q277" s="47"/>
      <c r="R277" s="48"/>
      <c r="S277" s="49"/>
      <c r="T277" s="49"/>
      <c r="U277" s="49"/>
      <c r="V277" s="49"/>
      <c r="W277" s="184"/>
      <c r="X277" s="50"/>
      <c r="Y277" s="52"/>
      <c r="Z277" s="53"/>
      <c r="AA277" s="54"/>
      <c r="AB277" s="55"/>
      <c r="AC277" s="56"/>
      <c r="AD277" s="54"/>
      <c r="AE277" s="56"/>
      <c r="AF277" s="101"/>
      <c r="AG277" s="57"/>
      <c r="AH277" s="58"/>
      <c r="AI277" s="102"/>
      <c r="AJ277" s="103"/>
      <c r="AK277" s="104"/>
      <c r="AL277" s="104"/>
      <c r="AM277" s="51"/>
      <c r="AN277" s="59"/>
      <c r="AO277" s="60"/>
      <c r="AP277" s="61"/>
      <c r="AQ277" s="62"/>
    </row>
    <row r="278" spans="1:43" ht="19.2" thickTop="1" thickBot="1">
      <c r="A278" s="42"/>
      <c r="B278" s="43"/>
      <c r="C278" s="100"/>
      <c r="D278" s="44"/>
      <c r="E278" s="45"/>
      <c r="F278" s="45"/>
      <c r="G278" s="46"/>
      <c r="H278" s="47"/>
      <c r="I278" s="48"/>
      <c r="J278" s="46"/>
      <c r="K278" s="47"/>
      <c r="L278" s="48"/>
      <c r="M278" s="46"/>
      <c r="N278" s="47"/>
      <c r="O278" s="48"/>
      <c r="P278" s="46"/>
      <c r="Q278" s="47"/>
      <c r="R278" s="48"/>
      <c r="S278" s="49"/>
      <c r="T278" s="49"/>
      <c r="U278" s="49"/>
      <c r="V278" s="49"/>
      <c r="W278" s="184"/>
      <c r="X278" s="50"/>
      <c r="Y278" s="52"/>
      <c r="Z278" s="53"/>
      <c r="AA278" s="54"/>
      <c r="AB278" s="55"/>
      <c r="AC278" s="56"/>
      <c r="AD278" s="54"/>
      <c r="AE278" s="56"/>
      <c r="AF278" s="101"/>
      <c r="AG278" s="57"/>
      <c r="AH278" s="58"/>
      <c r="AI278" s="102"/>
      <c r="AJ278" s="103"/>
      <c r="AK278" s="104"/>
      <c r="AL278" s="104"/>
      <c r="AM278" s="51"/>
      <c r="AN278" s="59"/>
      <c r="AO278" s="60"/>
      <c r="AP278" s="61"/>
      <c r="AQ278" s="62"/>
    </row>
    <row r="279" spans="1:43" ht="19.2" thickTop="1" thickBot="1">
      <c r="A279" s="42"/>
      <c r="B279" s="43"/>
      <c r="C279" s="100"/>
      <c r="D279" s="44"/>
      <c r="E279" s="45"/>
      <c r="F279" s="45"/>
      <c r="G279" s="46"/>
      <c r="H279" s="47"/>
      <c r="I279" s="48"/>
      <c r="J279" s="46"/>
      <c r="K279" s="47"/>
      <c r="L279" s="48"/>
      <c r="M279" s="46"/>
      <c r="N279" s="47"/>
      <c r="O279" s="48"/>
      <c r="P279" s="46"/>
      <c r="Q279" s="47"/>
      <c r="R279" s="48"/>
      <c r="S279" s="49"/>
      <c r="T279" s="49"/>
      <c r="U279" s="49"/>
      <c r="V279" s="49"/>
      <c r="W279" s="184"/>
      <c r="X279" s="50"/>
      <c r="Y279" s="52"/>
      <c r="Z279" s="53"/>
      <c r="AA279" s="54"/>
      <c r="AB279" s="55"/>
      <c r="AC279" s="56"/>
      <c r="AD279" s="54"/>
      <c r="AE279" s="56"/>
      <c r="AF279" s="101"/>
      <c r="AG279" s="57"/>
      <c r="AH279" s="58"/>
      <c r="AI279" s="102"/>
      <c r="AJ279" s="103"/>
      <c r="AK279" s="104"/>
      <c r="AL279" s="104"/>
      <c r="AM279" s="51"/>
      <c r="AN279" s="59"/>
      <c r="AO279" s="60"/>
      <c r="AP279" s="61"/>
      <c r="AQ279" s="62"/>
    </row>
    <row r="280" spans="1:43" ht="19.2" thickTop="1" thickBot="1">
      <c r="A280" s="42"/>
      <c r="B280" s="43"/>
      <c r="C280" s="100"/>
      <c r="D280" s="44"/>
      <c r="E280" s="45"/>
      <c r="F280" s="45"/>
      <c r="G280" s="46"/>
      <c r="H280" s="47"/>
      <c r="I280" s="48"/>
      <c r="J280" s="46"/>
      <c r="K280" s="47"/>
      <c r="L280" s="48"/>
      <c r="M280" s="46"/>
      <c r="N280" s="47"/>
      <c r="O280" s="48"/>
      <c r="P280" s="46"/>
      <c r="Q280" s="47"/>
      <c r="R280" s="48"/>
      <c r="S280" s="49"/>
      <c r="T280" s="49"/>
      <c r="U280" s="49"/>
      <c r="V280" s="49"/>
      <c r="W280" s="184"/>
      <c r="X280" s="50"/>
      <c r="Y280" s="52"/>
      <c r="Z280" s="53"/>
      <c r="AA280" s="54"/>
      <c r="AB280" s="55"/>
      <c r="AC280" s="56"/>
      <c r="AD280" s="54"/>
      <c r="AE280" s="56"/>
      <c r="AF280" s="101"/>
      <c r="AG280" s="57"/>
      <c r="AH280" s="58"/>
      <c r="AI280" s="102"/>
      <c r="AJ280" s="103"/>
      <c r="AK280" s="104"/>
      <c r="AL280" s="104"/>
      <c r="AM280" s="51"/>
      <c r="AN280" s="59"/>
      <c r="AO280" s="60"/>
      <c r="AP280" s="61"/>
      <c r="AQ280" s="62"/>
    </row>
    <row r="281" spans="1:43" ht="19.2" thickTop="1" thickBot="1">
      <c r="A281" s="42"/>
      <c r="B281" s="43"/>
      <c r="C281" s="100"/>
      <c r="D281" s="44"/>
      <c r="E281" s="45"/>
      <c r="F281" s="45"/>
      <c r="G281" s="46"/>
      <c r="H281" s="47"/>
      <c r="I281" s="48"/>
      <c r="J281" s="46"/>
      <c r="K281" s="47"/>
      <c r="L281" s="48"/>
      <c r="M281" s="46"/>
      <c r="N281" s="47"/>
      <c r="O281" s="48"/>
      <c r="P281" s="46"/>
      <c r="Q281" s="47"/>
      <c r="R281" s="48"/>
      <c r="S281" s="49"/>
      <c r="T281" s="49"/>
      <c r="U281" s="49"/>
      <c r="V281" s="49"/>
      <c r="W281" s="184"/>
      <c r="X281" s="50"/>
      <c r="Y281" s="52"/>
      <c r="Z281" s="53"/>
      <c r="AA281" s="54"/>
      <c r="AB281" s="55"/>
      <c r="AC281" s="56"/>
      <c r="AD281" s="54"/>
      <c r="AE281" s="56"/>
      <c r="AF281" s="101"/>
      <c r="AG281" s="57"/>
      <c r="AH281" s="58"/>
      <c r="AI281" s="102"/>
      <c r="AJ281" s="103"/>
      <c r="AK281" s="104"/>
      <c r="AL281" s="104"/>
      <c r="AM281" s="51"/>
      <c r="AN281" s="59"/>
      <c r="AO281" s="60"/>
      <c r="AP281" s="61"/>
      <c r="AQ281" s="62"/>
    </row>
    <row r="282" spans="1:43" ht="19.2" thickTop="1" thickBot="1">
      <c r="A282" s="42"/>
      <c r="B282" s="43"/>
      <c r="C282" s="100"/>
      <c r="D282" s="44"/>
      <c r="E282" s="45"/>
      <c r="F282" s="45"/>
      <c r="G282" s="46"/>
      <c r="H282" s="47"/>
      <c r="I282" s="48"/>
      <c r="J282" s="46"/>
      <c r="K282" s="47"/>
      <c r="L282" s="48"/>
      <c r="M282" s="46"/>
      <c r="N282" s="47"/>
      <c r="O282" s="48"/>
      <c r="P282" s="46"/>
      <c r="Q282" s="47"/>
      <c r="R282" s="48"/>
      <c r="S282" s="49"/>
      <c r="T282" s="49"/>
      <c r="U282" s="49"/>
      <c r="V282" s="49"/>
      <c r="W282" s="184"/>
      <c r="X282" s="50"/>
      <c r="Y282" s="52"/>
      <c r="Z282" s="53"/>
      <c r="AA282" s="54"/>
      <c r="AB282" s="55"/>
      <c r="AC282" s="56"/>
      <c r="AD282" s="54"/>
      <c r="AE282" s="56"/>
      <c r="AF282" s="101"/>
      <c r="AG282" s="57"/>
      <c r="AH282" s="58"/>
      <c r="AI282" s="102"/>
      <c r="AJ282" s="103"/>
      <c r="AK282" s="104"/>
      <c r="AL282" s="104"/>
      <c r="AM282" s="51"/>
      <c r="AN282" s="59"/>
      <c r="AO282" s="60"/>
      <c r="AP282" s="61"/>
      <c r="AQ282" s="62"/>
    </row>
    <row r="283" spans="1:43" ht="19.2" thickTop="1" thickBot="1">
      <c r="A283" s="42"/>
      <c r="B283" s="43"/>
      <c r="C283" s="100"/>
      <c r="D283" s="44"/>
      <c r="E283" s="45"/>
      <c r="F283" s="45"/>
      <c r="G283" s="46"/>
      <c r="H283" s="47"/>
      <c r="I283" s="48"/>
      <c r="J283" s="46"/>
      <c r="K283" s="47"/>
      <c r="L283" s="48"/>
      <c r="M283" s="46"/>
      <c r="N283" s="47"/>
      <c r="O283" s="48"/>
      <c r="P283" s="46"/>
      <c r="Q283" s="47"/>
      <c r="R283" s="48"/>
      <c r="S283" s="49"/>
      <c r="T283" s="49"/>
      <c r="U283" s="49"/>
      <c r="V283" s="49"/>
      <c r="W283" s="184"/>
      <c r="X283" s="50"/>
      <c r="Y283" s="52"/>
      <c r="Z283" s="53"/>
      <c r="AA283" s="54"/>
      <c r="AB283" s="55"/>
      <c r="AC283" s="56"/>
      <c r="AD283" s="54"/>
      <c r="AE283" s="56"/>
      <c r="AF283" s="101"/>
      <c r="AG283" s="57"/>
      <c r="AH283" s="58"/>
      <c r="AI283" s="102"/>
      <c r="AJ283" s="103"/>
      <c r="AK283" s="104"/>
      <c r="AL283" s="104"/>
      <c r="AM283" s="51"/>
      <c r="AN283" s="59"/>
      <c r="AO283" s="60"/>
      <c r="AP283" s="61"/>
      <c r="AQ283" s="62"/>
    </row>
    <row r="284" spans="1:43" ht="19.2" thickTop="1" thickBot="1">
      <c r="A284" s="42"/>
      <c r="B284" s="43"/>
      <c r="C284" s="100"/>
      <c r="D284" s="44"/>
      <c r="E284" s="45"/>
      <c r="F284" s="45"/>
      <c r="G284" s="46"/>
      <c r="H284" s="47"/>
      <c r="I284" s="48"/>
      <c r="J284" s="46"/>
      <c r="K284" s="47"/>
      <c r="L284" s="48"/>
      <c r="M284" s="46"/>
      <c r="N284" s="47"/>
      <c r="O284" s="48"/>
      <c r="P284" s="46"/>
      <c r="Q284" s="47"/>
      <c r="R284" s="48"/>
      <c r="S284" s="49"/>
      <c r="T284" s="49"/>
      <c r="U284" s="49"/>
      <c r="V284" s="49"/>
      <c r="W284" s="184"/>
      <c r="X284" s="50"/>
      <c r="Y284" s="52"/>
      <c r="Z284" s="53"/>
      <c r="AA284" s="54"/>
      <c r="AB284" s="55"/>
      <c r="AC284" s="56"/>
      <c r="AD284" s="54"/>
      <c r="AE284" s="56"/>
      <c r="AF284" s="101"/>
      <c r="AG284" s="57"/>
      <c r="AH284" s="58"/>
      <c r="AI284" s="102"/>
      <c r="AJ284" s="103"/>
      <c r="AK284" s="104"/>
      <c r="AL284" s="104"/>
      <c r="AM284" s="51"/>
      <c r="AN284" s="59"/>
      <c r="AO284" s="60"/>
      <c r="AP284" s="61"/>
      <c r="AQ284" s="62"/>
    </row>
    <row r="285" spans="1:43" ht="19.2" thickTop="1" thickBot="1">
      <c r="A285" s="42"/>
      <c r="B285" s="43"/>
      <c r="C285" s="100"/>
      <c r="D285" s="44"/>
      <c r="E285" s="45"/>
      <c r="F285" s="45"/>
      <c r="G285" s="46"/>
      <c r="H285" s="47"/>
      <c r="I285" s="48"/>
      <c r="J285" s="46"/>
      <c r="K285" s="47"/>
      <c r="L285" s="48"/>
      <c r="M285" s="46"/>
      <c r="N285" s="47"/>
      <c r="O285" s="48"/>
      <c r="P285" s="46"/>
      <c r="Q285" s="47"/>
      <c r="R285" s="48"/>
      <c r="S285" s="49"/>
      <c r="T285" s="49"/>
      <c r="U285" s="49"/>
      <c r="V285" s="49"/>
      <c r="W285" s="184"/>
      <c r="X285" s="50"/>
      <c r="Y285" s="52"/>
      <c r="Z285" s="53"/>
      <c r="AA285" s="54"/>
      <c r="AB285" s="55"/>
      <c r="AC285" s="56"/>
      <c r="AD285" s="54"/>
      <c r="AE285" s="56"/>
      <c r="AF285" s="101"/>
      <c r="AG285" s="57"/>
      <c r="AH285" s="58"/>
      <c r="AI285" s="102"/>
      <c r="AJ285" s="103"/>
      <c r="AK285" s="104"/>
      <c r="AL285" s="104"/>
      <c r="AM285" s="51"/>
      <c r="AN285" s="59"/>
      <c r="AO285" s="60"/>
      <c r="AP285" s="61"/>
      <c r="AQ285" s="62"/>
    </row>
    <row r="286" spans="1:43" ht="19.2" thickTop="1" thickBot="1">
      <c r="A286" s="42"/>
      <c r="B286" s="43"/>
      <c r="C286" s="100"/>
      <c r="D286" s="44"/>
      <c r="E286" s="45"/>
      <c r="F286" s="45"/>
      <c r="G286" s="46"/>
      <c r="H286" s="47"/>
      <c r="I286" s="48"/>
      <c r="J286" s="46"/>
      <c r="K286" s="47"/>
      <c r="L286" s="48"/>
      <c r="M286" s="46"/>
      <c r="N286" s="47"/>
      <c r="O286" s="48"/>
      <c r="P286" s="46"/>
      <c r="Q286" s="47"/>
      <c r="R286" s="48"/>
      <c r="S286" s="49"/>
      <c r="T286" s="49"/>
      <c r="U286" s="49"/>
      <c r="V286" s="49"/>
      <c r="W286" s="184"/>
      <c r="X286" s="50"/>
      <c r="Y286" s="52"/>
      <c r="Z286" s="53"/>
      <c r="AA286" s="54"/>
      <c r="AB286" s="55"/>
      <c r="AC286" s="56"/>
      <c r="AD286" s="54"/>
      <c r="AE286" s="56"/>
      <c r="AF286" s="101"/>
      <c r="AG286" s="57"/>
      <c r="AH286" s="58"/>
      <c r="AI286" s="102"/>
      <c r="AJ286" s="103"/>
      <c r="AK286" s="104"/>
      <c r="AL286" s="104"/>
      <c r="AM286" s="51"/>
      <c r="AN286" s="59"/>
      <c r="AO286" s="60"/>
      <c r="AP286" s="61"/>
      <c r="AQ286" s="62"/>
    </row>
    <row r="287" spans="1:43" ht="19.2" thickTop="1" thickBot="1">
      <c r="A287" s="42"/>
      <c r="B287" s="43"/>
      <c r="C287" s="100"/>
      <c r="D287" s="44"/>
      <c r="E287" s="45"/>
      <c r="F287" s="45"/>
      <c r="G287" s="46"/>
      <c r="H287" s="47"/>
      <c r="I287" s="48"/>
      <c r="J287" s="46"/>
      <c r="K287" s="47"/>
      <c r="L287" s="48"/>
      <c r="M287" s="46"/>
      <c r="N287" s="47"/>
      <c r="O287" s="48"/>
      <c r="P287" s="46"/>
      <c r="Q287" s="47"/>
      <c r="R287" s="48"/>
      <c r="S287" s="49"/>
      <c r="T287" s="49"/>
      <c r="U287" s="49"/>
      <c r="V287" s="49"/>
      <c r="W287" s="184"/>
      <c r="X287" s="50"/>
      <c r="Y287" s="52"/>
      <c r="Z287" s="53"/>
      <c r="AA287" s="54"/>
      <c r="AB287" s="55"/>
      <c r="AC287" s="56"/>
      <c r="AD287" s="54"/>
      <c r="AE287" s="56"/>
      <c r="AF287" s="101"/>
      <c r="AG287" s="57"/>
      <c r="AH287" s="58"/>
      <c r="AI287" s="102"/>
      <c r="AJ287" s="103"/>
      <c r="AK287" s="104"/>
      <c r="AL287" s="104"/>
      <c r="AM287" s="51"/>
      <c r="AN287" s="59"/>
      <c r="AO287" s="60"/>
      <c r="AP287" s="61"/>
      <c r="AQ287" s="62"/>
    </row>
    <row r="288" spans="1:43" ht="19.2" thickTop="1" thickBot="1">
      <c r="A288" s="42"/>
      <c r="B288" s="43"/>
      <c r="C288" s="100"/>
      <c r="D288" s="44"/>
      <c r="E288" s="45"/>
      <c r="F288" s="45"/>
      <c r="G288" s="46"/>
      <c r="H288" s="47"/>
      <c r="I288" s="48"/>
      <c r="J288" s="46"/>
      <c r="K288" s="47"/>
      <c r="L288" s="48"/>
      <c r="M288" s="46"/>
      <c r="N288" s="47"/>
      <c r="O288" s="48"/>
      <c r="P288" s="46"/>
      <c r="Q288" s="47"/>
      <c r="R288" s="48"/>
      <c r="S288" s="49"/>
      <c r="T288" s="49"/>
      <c r="U288" s="49"/>
      <c r="V288" s="49"/>
      <c r="W288" s="184"/>
      <c r="X288" s="50"/>
      <c r="Y288" s="52"/>
      <c r="Z288" s="53"/>
      <c r="AA288" s="54"/>
      <c r="AB288" s="55"/>
      <c r="AC288" s="56"/>
      <c r="AD288" s="54"/>
      <c r="AE288" s="56"/>
      <c r="AF288" s="101"/>
      <c r="AG288" s="57"/>
      <c r="AH288" s="58"/>
      <c r="AI288" s="102"/>
      <c r="AJ288" s="103"/>
      <c r="AK288" s="104"/>
      <c r="AL288" s="104"/>
      <c r="AM288" s="51"/>
      <c r="AN288" s="59"/>
      <c r="AO288" s="60"/>
      <c r="AP288" s="61"/>
      <c r="AQ288" s="62"/>
    </row>
    <row r="289" spans="1:43" ht="19.2" thickTop="1" thickBot="1">
      <c r="A289" s="42"/>
      <c r="B289" s="43"/>
      <c r="C289" s="100"/>
      <c r="D289" s="44"/>
      <c r="E289" s="45"/>
      <c r="F289" s="45"/>
      <c r="G289" s="46"/>
      <c r="H289" s="47"/>
      <c r="I289" s="48"/>
      <c r="J289" s="46"/>
      <c r="K289" s="47"/>
      <c r="L289" s="48"/>
      <c r="M289" s="46"/>
      <c r="N289" s="47"/>
      <c r="O289" s="48"/>
      <c r="P289" s="46"/>
      <c r="Q289" s="47"/>
      <c r="R289" s="48"/>
      <c r="S289" s="49"/>
      <c r="T289" s="49"/>
      <c r="U289" s="49"/>
      <c r="V289" s="49"/>
      <c r="W289" s="184"/>
      <c r="X289" s="50"/>
      <c r="Y289" s="52"/>
      <c r="Z289" s="53"/>
      <c r="AA289" s="54"/>
      <c r="AB289" s="55"/>
      <c r="AC289" s="56"/>
      <c r="AD289" s="54"/>
      <c r="AE289" s="56"/>
      <c r="AF289" s="101"/>
      <c r="AG289" s="57"/>
      <c r="AH289" s="58"/>
      <c r="AI289" s="102"/>
      <c r="AJ289" s="103"/>
      <c r="AK289" s="104"/>
      <c r="AL289" s="104"/>
      <c r="AM289" s="51"/>
      <c r="AN289" s="59"/>
      <c r="AO289" s="60"/>
      <c r="AP289" s="61"/>
      <c r="AQ289" s="62"/>
    </row>
    <row r="290" spans="1:43" ht="19.2" thickTop="1" thickBot="1">
      <c r="A290" s="42"/>
      <c r="B290" s="43"/>
      <c r="C290" s="100"/>
      <c r="D290" s="44"/>
      <c r="E290" s="45"/>
      <c r="F290" s="45"/>
      <c r="G290" s="46"/>
      <c r="H290" s="47"/>
      <c r="I290" s="48"/>
      <c r="J290" s="46"/>
      <c r="K290" s="47"/>
      <c r="L290" s="48"/>
      <c r="M290" s="46"/>
      <c r="N290" s="47"/>
      <c r="O290" s="48"/>
      <c r="P290" s="46"/>
      <c r="Q290" s="47"/>
      <c r="R290" s="48"/>
      <c r="S290" s="49"/>
      <c r="T290" s="49"/>
      <c r="U290" s="49"/>
      <c r="V290" s="49"/>
      <c r="W290" s="184"/>
      <c r="X290" s="50"/>
      <c r="Y290" s="52"/>
      <c r="Z290" s="53"/>
      <c r="AA290" s="54"/>
      <c r="AB290" s="55"/>
      <c r="AC290" s="56"/>
      <c r="AD290" s="54"/>
      <c r="AE290" s="56"/>
      <c r="AF290" s="101"/>
      <c r="AG290" s="57"/>
      <c r="AH290" s="58"/>
      <c r="AI290" s="102"/>
      <c r="AJ290" s="103"/>
      <c r="AK290" s="104"/>
      <c r="AL290" s="104"/>
      <c r="AM290" s="51"/>
      <c r="AN290" s="59"/>
      <c r="AO290" s="60"/>
      <c r="AP290" s="61"/>
      <c r="AQ290" s="62"/>
    </row>
    <row r="291" spans="1:43" ht="19.2" thickTop="1" thickBot="1">
      <c r="A291" s="42"/>
      <c r="B291" s="43"/>
      <c r="C291" s="100"/>
      <c r="D291" s="44"/>
      <c r="E291" s="45"/>
      <c r="F291" s="45"/>
      <c r="G291" s="46"/>
      <c r="H291" s="47"/>
      <c r="I291" s="48"/>
      <c r="J291" s="46"/>
      <c r="K291" s="47"/>
      <c r="L291" s="48"/>
      <c r="M291" s="46"/>
      <c r="N291" s="47"/>
      <c r="O291" s="48"/>
      <c r="P291" s="46"/>
      <c r="Q291" s="47"/>
      <c r="R291" s="48"/>
      <c r="S291" s="49"/>
      <c r="T291" s="49"/>
      <c r="U291" s="49"/>
      <c r="V291" s="49"/>
      <c r="W291" s="184"/>
      <c r="X291" s="50"/>
      <c r="Y291" s="52"/>
      <c r="Z291" s="53"/>
      <c r="AA291" s="54"/>
      <c r="AB291" s="55"/>
      <c r="AC291" s="56"/>
      <c r="AD291" s="54"/>
      <c r="AE291" s="56"/>
      <c r="AF291" s="101"/>
      <c r="AG291" s="57"/>
      <c r="AH291" s="58"/>
      <c r="AI291" s="102"/>
      <c r="AJ291" s="103"/>
      <c r="AK291" s="104"/>
      <c r="AL291" s="104"/>
      <c r="AM291" s="51"/>
      <c r="AN291" s="59"/>
      <c r="AO291" s="60"/>
      <c r="AP291" s="61"/>
      <c r="AQ291" s="62"/>
    </row>
    <row r="292" spans="1:43" ht="19.2" thickTop="1" thickBot="1">
      <c r="A292" s="42"/>
      <c r="B292" s="43"/>
      <c r="C292" s="100"/>
      <c r="D292" s="44"/>
      <c r="E292" s="45"/>
      <c r="F292" s="45"/>
      <c r="G292" s="46"/>
      <c r="H292" s="47"/>
      <c r="I292" s="48"/>
      <c r="J292" s="46"/>
      <c r="K292" s="47"/>
      <c r="L292" s="48"/>
      <c r="M292" s="46"/>
      <c r="N292" s="47"/>
      <c r="O292" s="48"/>
      <c r="P292" s="46"/>
      <c r="Q292" s="47"/>
      <c r="R292" s="48"/>
      <c r="S292" s="49"/>
      <c r="T292" s="49"/>
      <c r="U292" s="49"/>
      <c r="V292" s="49"/>
      <c r="W292" s="184"/>
      <c r="X292" s="50"/>
      <c r="Y292" s="52"/>
      <c r="Z292" s="53"/>
      <c r="AA292" s="54"/>
      <c r="AB292" s="55"/>
      <c r="AC292" s="56"/>
      <c r="AD292" s="54"/>
      <c r="AE292" s="56"/>
      <c r="AF292" s="101"/>
      <c r="AG292" s="57"/>
      <c r="AH292" s="58"/>
      <c r="AI292" s="102"/>
      <c r="AJ292" s="103"/>
      <c r="AK292" s="104"/>
      <c r="AL292" s="104"/>
      <c r="AM292" s="51"/>
      <c r="AN292" s="59"/>
      <c r="AO292" s="60"/>
      <c r="AP292" s="61"/>
      <c r="AQ292" s="62"/>
    </row>
    <row r="293" spans="1:43" ht="19.2" thickTop="1" thickBot="1">
      <c r="A293" s="42"/>
      <c r="B293" s="43"/>
      <c r="C293" s="100"/>
      <c r="D293" s="44"/>
      <c r="E293" s="45"/>
      <c r="F293" s="45"/>
      <c r="G293" s="46"/>
      <c r="H293" s="47"/>
      <c r="I293" s="48"/>
      <c r="J293" s="46"/>
      <c r="K293" s="47"/>
      <c r="L293" s="48"/>
      <c r="M293" s="46"/>
      <c r="N293" s="47"/>
      <c r="O293" s="48"/>
      <c r="P293" s="46"/>
      <c r="Q293" s="47"/>
      <c r="R293" s="48"/>
      <c r="S293" s="49"/>
      <c r="T293" s="49"/>
      <c r="U293" s="49"/>
      <c r="V293" s="49"/>
      <c r="W293" s="184"/>
      <c r="X293" s="50"/>
      <c r="Y293" s="52"/>
      <c r="Z293" s="53"/>
      <c r="AA293" s="54"/>
      <c r="AB293" s="55"/>
      <c r="AC293" s="56"/>
      <c r="AD293" s="54"/>
      <c r="AE293" s="56"/>
      <c r="AF293" s="101"/>
      <c r="AG293" s="57"/>
      <c r="AH293" s="58"/>
      <c r="AI293" s="102"/>
      <c r="AJ293" s="103"/>
      <c r="AK293" s="104"/>
      <c r="AL293" s="104"/>
      <c r="AM293" s="51"/>
      <c r="AN293" s="59"/>
      <c r="AO293" s="60"/>
      <c r="AP293" s="61"/>
      <c r="AQ293" s="62"/>
    </row>
    <row r="294" spans="1:43" ht="19.2" thickTop="1" thickBot="1">
      <c r="A294" s="42"/>
      <c r="B294" s="43"/>
      <c r="C294" s="100"/>
      <c r="D294" s="44"/>
      <c r="E294" s="45"/>
      <c r="F294" s="45"/>
      <c r="G294" s="46"/>
      <c r="H294" s="47"/>
      <c r="I294" s="48"/>
      <c r="J294" s="46"/>
      <c r="K294" s="47"/>
      <c r="L294" s="48"/>
      <c r="M294" s="46"/>
      <c r="N294" s="47"/>
      <c r="O294" s="48"/>
      <c r="P294" s="46"/>
      <c r="Q294" s="47"/>
      <c r="R294" s="48"/>
      <c r="S294" s="49"/>
      <c r="T294" s="49"/>
      <c r="U294" s="49"/>
      <c r="V294" s="49"/>
      <c r="W294" s="184"/>
      <c r="X294" s="50"/>
      <c r="Y294" s="52"/>
      <c r="Z294" s="53"/>
      <c r="AA294" s="54"/>
      <c r="AB294" s="55"/>
      <c r="AC294" s="56"/>
      <c r="AD294" s="54"/>
      <c r="AE294" s="56"/>
      <c r="AF294" s="101"/>
      <c r="AG294" s="57"/>
      <c r="AH294" s="58"/>
      <c r="AI294" s="102"/>
      <c r="AJ294" s="103"/>
      <c r="AK294" s="104"/>
      <c r="AL294" s="104"/>
      <c r="AM294" s="51"/>
      <c r="AN294" s="59"/>
      <c r="AO294" s="60"/>
      <c r="AP294" s="61"/>
      <c r="AQ294" s="62"/>
    </row>
    <row r="295" spans="1:43" ht="19.2" thickTop="1" thickBot="1">
      <c r="A295" s="42"/>
      <c r="B295" s="43"/>
      <c r="C295" s="100"/>
      <c r="D295" s="44"/>
      <c r="E295" s="45"/>
      <c r="F295" s="45"/>
      <c r="G295" s="46"/>
      <c r="H295" s="47"/>
      <c r="I295" s="48"/>
      <c r="J295" s="46"/>
      <c r="K295" s="47"/>
      <c r="L295" s="48"/>
      <c r="M295" s="46"/>
      <c r="N295" s="47"/>
      <c r="O295" s="48"/>
      <c r="P295" s="46"/>
      <c r="Q295" s="47"/>
      <c r="R295" s="48"/>
      <c r="S295" s="49"/>
      <c r="T295" s="49"/>
      <c r="U295" s="49"/>
      <c r="V295" s="49"/>
      <c r="W295" s="184"/>
      <c r="X295" s="50"/>
      <c r="Y295" s="52"/>
      <c r="Z295" s="53"/>
      <c r="AA295" s="54"/>
      <c r="AB295" s="55"/>
      <c r="AC295" s="56"/>
      <c r="AD295" s="54"/>
      <c r="AE295" s="56"/>
      <c r="AF295" s="101"/>
      <c r="AG295" s="57"/>
      <c r="AH295" s="58"/>
      <c r="AI295" s="102"/>
      <c r="AJ295" s="103"/>
      <c r="AK295" s="104"/>
      <c r="AL295" s="104"/>
      <c r="AM295" s="51"/>
      <c r="AN295" s="59"/>
      <c r="AO295" s="60"/>
      <c r="AP295" s="61"/>
      <c r="AQ295" s="62"/>
    </row>
    <row r="296" spans="1:43" ht="19.2" thickTop="1" thickBot="1">
      <c r="A296" s="42"/>
      <c r="B296" s="43"/>
      <c r="C296" s="100"/>
      <c r="D296" s="44"/>
      <c r="E296" s="45"/>
      <c r="F296" s="45"/>
      <c r="G296" s="46"/>
      <c r="H296" s="47"/>
      <c r="I296" s="48"/>
      <c r="J296" s="46"/>
      <c r="K296" s="47"/>
      <c r="L296" s="48"/>
      <c r="M296" s="46"/>
      <c r="N296" s="47"/>
      <c r="O296" s="48"/>
      <c r="P296" s="46"/>
      <c r="Q296" s="47"/>
      <c r="R296" s="48"/>
      <c r="S296" s="49"/>
      <c r="T296" s="49"/>
      <c r="U296" s="49"/>
      <c r="V296" s="49"/>
      <c r="W296" s="184"/>
      <c r="X296" s="50"/>
      <c r="Y296" s="52"/>
      <c r="Z296" s="53"/>
      <c r="AA296" s="54"/>
      <c r="AB296" s="55"/>
      <c r="AC296" s="56"/>
      <c r="AD296" s="54"/>
      <c r="AE296" s="56"/>
      <c r="AF296" s="101"/>
      <c r="AG296" s="57"/>
      <c r="AH296" s="58"/>
      <c r="AI296" s="102"/>
      <c r="AJ296" s="103"/>
      <c r="AK296" s="104"/>
      <c r="AL296" s="104"/>
      <c r="AM296" s="51"/>
      <c r="AN296" s="59"/>
      <c r="AO296" s="60"/>
      <c r="AP296" s="61"/>
      <c r="AQ296" s="62"/>
    </row>
    <row r="297" spans="1:43" ht="19.2" thickTop="1" thickBot="1">
      <c r="A297" s="42"/>
      <c r="B297" s="43"/>
      <c r="C297" s="100"/>
      <c r="D297" s="44"/>
      <c r="E297" s="45"/>
      <c r="F297" s="45"/>
      <c r="G297" s="46"/>
      <c r="H297" s="47"/>
      <c r="I297" s="48"/>
      <c r="J297" s="46"/>
      <c r="K297" s="47"/>
      <c r="L297" s="48"/>
      <c r="M297" s="46"/>
      <c r="N297" s="47"/>
      <c r="O297" s="48"/>
      <c r="P297" s="46"/>
      <c r="Q297" s="47"/>
      <c r="R297" s="48"/>
      <c r="S297" s="49"/>
      <c r="T297" s="49"/>
      <c r="U297" s="49"/>
      <c r="V297" s="49"/>
      <c r="W297" s="184"/>
      <c r="X297" s="50"/>
      <c r="Y297" s="52"/>
      <c r="Z297" s="53"/>
      <c r="AA297" s="54"/>
      <c r="AB297" s="55"/>
      <c r="AC297" s="56"/>
      <c r="AD297" s="54"/>
      <c r="AE297" s="56"/>
      <c r="AF297" s="101"/>
      <c r="AG297" s="57"/>
      <c r="AH297" s="58"/>
      <c r="AI297" s="102"/>
      <c r="AJ297" s="103"/>
      <c r="AK297" s="104"/>
      <c r="AL297" s="104"/>
      <c r="AM297" s="51"/>
      <c r="AN297" s="59"/>
      <c r="AO297" s="60"/>
      <c r="AP297" s="61"/>
      <c r="AQ297" s="62"/>
    </row>
    <row r="298" spans="1:43" ht="19.2" thickTop="1" thickBot="1">
      <c r="A298" s="42"/>
      <c r="B298" s="43"/>
      <c r="C298" s="100"/>
      <c r="D298" s="44"/>
      <c r="E298" s="45"/>
      <c r="F298" s="45"/>
      <c r="G298" s="46"/>
      <c r="H298" s="47"/>
      <c r="I298" s="48"/>
      <c r="J298" s="46"/>
      <c r="K298" s="47"/>
      <c r="L298" s="48"/>
      <c r="M298" s="46"/>
      <c r="N298" s="47"/>
      <c r="O298" s="48"/>
      <c r="P298" s="46"/>
      <c r="Q298" s="47"/>
      <c r="R298" s="48"/>
      <c r="S298" s="49"/>
      <c r="T298" s="49"/>
      <c r="U298" s="49"/>
      <c r="V298" s="49"/>
      <c r="W298" s="184"/>
      <c r="X298" s="50"/>
      <c r="Y298" s="52"/>
      <c r="Z298" s="53"/>
      <c r="AA298" s="54"/>
      <c r="AB298" s="55"/>
      <c r="AC298" s="56"/>
      <c r="AD298" s="54"/>
      <c r="AE298" s="56"/>
      <c r="AF298" s="101"/>
      <c r="AG298" s="57"/>
      <c r="AH298" s="58"/>
      <c r="AI298" s="102"/>
      <c r="AJ298" s="103"/>
      <c r="AK298" s="104"/>
      <c r="AL298" s="104"/>
      <c r="AM298" s="51"/>
      <c r="AN298" s="59"/>
      <c r="AO298" s="60"/>
      <c r="AP298" s="61"/>
      <c r="AQ298" s="62"/>
    </row>
    <row r="299" spans="1:43" ht="19.2" thickTop="1" thickBot="1">
      <c r="A299" s="42"/>
      <c r="B299" s="43"/>
      <c r="C299" s="100"/>
      <c r="D299" s="44"/>
      <c r="E299" s="45"/>
      <c r="F299" s="45"/>
      <c r="G299" s="46"/>
      <c r="H299" s="47"/>
      <c r="I299" s="48"/>
      <c r="J299" s="46"/>
      <c r="K299" s="47"/>
      <c r="L299" s="48"/>
      <c r="M299" s="46"/>
      <c r="N299" s="47"/>
      <c r="O299" s="48"/>
      <c r="P299" s="46"/>
      <c r="Q299" s="47"/>
      <c r="R299" s="48"/>
      <c r="S299" s="49"/>
      <c r="T299" s="49"/>
      <c r="U299" s="49"/>
      <c r="V299" s="49"/>
      <c r="W299" s="184"/>
      <c r="X299" s="50"/>
      <c r="Y299" s="52"/>
      <c r="Z299" s="53"/>
      <c r="AA299" s="54"/>
      <c r="AB299" s="55"/>
      <c r="AC299" s="56"/>
      <c r="AD299" s="54"/>
      <c r="AE299" s="56"/>
      <c r="AF299" s="101"/>
      <c r="AG299" s="57"/>
      <c r="AH299" s="58"/>
      <c r="AI299" s="102"/>
      <c r="AJ299" s="103"/>
      <c r="AK299" s="104"/>
      <c r="AL299" s="104"/>
      <c r="AM299" s="51"/>
      <c r="AN299" s="59"/>
      <c r="AO299" s="60"/>
      <c r="AP299" s="61"/>
      <c r="AQ299" s="62"/>
    </row>
    <row r="300" spans="1:43" ht="19.2" thickTop="1" thickBot="1">
      <c r="A300" s="42"/>
      <c r="B300" s="43"/>
      <c r="C300" s="100"/>
      <c r="D300" s="44"/>
      <c r="E300" s="45"/>
      <c r="F300" s="45"/>
      <c r="G300" s="46"/>
      <c r="H300" s="47"/>
      <c r="I300" s="48"/>
      <c r="J300" s="46"/>
      <c r="K300" s="47"/>
      <c r="L300" s="48"/>
      <c r="M300" s="46"/>
      <c r="N300" s="47"/>
      <c r="O300" s="48"/>
      <c r="P300" s="46"/>
      <c r="Q300" s="47"/>
      <c r="R300" s="48"/>
      <c r="S300" s="49"/>
      <c r="T300" s="49"/>
      <c r="U300" s="49"/>
      <c r="V300" s="49"/>
      <c r="W300" s="184"/>
      <c r="X300" s="50"/>
      <c r="Y300" s="52"/>
      <c r="Z300" s="53"/>
      <c r="AA300" s="54"/>
      <c r="AB300" s="55"/>
      <c r="AC300" s="56"/>
      <c r="AD300" s="54"/>
      <c r="AE300" s="56"/>
      <c r="AF300" s="101"/>
      <c r="AG300" s="57"/>
      <c r="AH300" s="58"/>
      <c r="AI300" s="102"/>
      <c r="AJ300" s="103"/>
      <c r="AK300" s="104"/>
      <c r="AL300" s="104"/>
      <c r="AM300" s="51"/>
      <c r="AN300" s="59"/>
      <c r="AO300" s="60"/>
      <c r="AP300" s="61"/>
      <c r="AQ300" s="62"/>
    </row>
    <row r="301" spans="1:43" ht="19.2" thickTop="1" thickBot="1">
      <c r="A301" s="42"/>
      <c r="B301" s="43"/>
      <c r="C301" s="100"/>
      <c r="D301" s="44"/>
      <c r="E301" s="45"/>
      <c r="F301" s="45"/>
      <c r="G301" s="46"/>
      <c r="H301" s="47"/>
      <c r="I301" s="48"/>
      <c r="J301" s="46"/>
      <c r="K301" s="47"/>
      <c r="L301" s="48"/>
      <c r="M301" s="46"/>
      <c r="N301" s="47"/>
      <c r="O301" s="48"/>
      <c r="P301" s="46"/>
      <c r="Q301" s="47"/>
      <c r="R301" s="48"/>
      <c r="S301" s="49"/>
      <c r="T301" s="49"/>
      <c r="U301" s="49"/>
      <c r="V301" s="49"/>
      <c r="W301" s="184"/>
      <c r="X301" s="50"/>
      <c r="Y301" s="52"/>
      <c r="Z301" s="53"/>
      <c r="AA301" s="54"/>
      <c r="AB301" s="55"/>
      <c r="AC301" s="56"/>
      <c r="AD301" s="54"/>
      <c r="AE301" s="56"/>
      <c r="AF301" s="101"/>
      <c r="AG301" s="57"/>
      <c r="AH301" s="58"/>
      <c r="AI301" s="102"/>
      <c r="AJ301" s="103"/>
      <c r="AK301" s="104"/>
      <c r="AL301" s="104"/>
      <c r="AM301" s="51"/>
      <c r="AN301" s="59"/>
      <c r="AO301" s="60"/>
      <c r="AP301" s="61"/>
      <c r="AQ301" s="62"/>
    </row>
    <row r="302" spans="1:43" ht="19.2" thickTop="1" thickBot="1">
      <c r="A302" s="42"/>
      <c r="B302" s="43"/>
      <c r="C302" s="100"/>
      <c r="D302" s="44"/>
      <c r="E302" s="45"/>
      <c r="F302" s="45"/>
      <c r="G302" s="46"/>
      <c r="H302" s="47"/>
      <c r="I302" s="48"/>
      <c r="J302" s="46"/>
      <c r="K302" s="47"/>
      <c r="L302" s="48"/>
      <c r="M302" s="46"/>
      <c r="N302" s="47"/>
      <c r="O302" s="48"/>
      <c r="P302" s="46"/>
      <c r="Q302" s="47"/>
      <c r="R302" s="48"/>
      <c r="S302" s="49"/>
      <c r="T302" s="49"/>
      <c r="U302" s="49"/>
      <c r="V302" s="49"/>
      <c r="W302" s="184"/>
      <c r="X302" s="50"/>
      <c r="Y302" s="52"/>
      <c r="Z302" s="53"/>
      <c r="AA302" s="54"/>
      <c r="AB302" s="55"/>
      <c r="AC302" s="56"/>
      <c r="AD302" s="54"/>
      <c r="AE302" s="56"/>
      <c r="AF302" s="101"/>
      <c r="AG302" s="57"/>
      <c r="AH302" s="58"/>
      <c r="AI302" s="102"/>
      <c r="AJ302" s="103"/>
      <c r="AK302" s="104"/>
      <c r="AL302" s="104"/>
      <c r="AM302" s="51"/>
      <c r="AN302" s="59"/>
      <c r="AO302" s="60"/>
      <c r="AP302" s="61"/>
      <c r="AQ302" s="62"/>
    </row>
    <row r="303" spans="1:43" ht="19.2" thickTop="1" thickBot="1">
      <c r="A303" s="42"/>
      <c r="B303" s="43"/>
      <c r="C303" s="100"/>
      <c r="D303" s="44"/>
      <c r="E303" s="45"/>
      <c r="F303" s="45"/>
      <c r="G303" s="46"/>
      <c r="H303" s="47"/>
      <c r="I303" s="48"/>
      <c r="J303" s="46"/>
      <c r="K303" s="47"/>
      <c r="L303" s="48"/>
      <c r="M303" s="46"/>
      <c r="N303" s="47"/>
      <c r="O303" s="48"/>
      <c r="P303" s="46"/>
      <c r="Q303" s="47"/>
      <c r="R303" s="48"/>
      <c r="S303" s="49"/>
      <c r="T303" s="49"/>
      <c r="U303" s="49"/>
      <c r="V303" s="49"/>
      <c r="W303" s="184"/>
      <c r="X303" s="50"/>
      <c r="Y303" s="52"/>
      <c r="Z303" s="53"/>
      <c r="AA303" s="54"/>
      <c r="AB303" s="55"/>
      <c r="AC303" s="56"/>
      <c r="AD303" s="54"/>
      <c r="AE303" s="56"/>
      <c r="AF303" s="101"/>
      <c r="AG303" s="57"/>
      <c r="AH303" s="58"/>
      <c r="AI303" s="102"/>
      <c r="AJ303" s="103"/>
      <c r="AK303" s="104"/>
      <c r="AL303" s="104"/>
      <c r="AM303" s="51"/>
      <c r="AN303" s="59"/>
      <c r="AO303" s="60"/>
      <c r="AP303" s="61"/>
      <c r="AQ303" s="62"/>
    </row>
    <row r="304" spans="1:43" ht="19.2" thickTop="1" thickBot="1">
      <c r="A304" s="42"/>
      <c r="B304" s="43"/>
      <c r="C304" s="100"/>
      <c r="D304" s="44"/>
      <c r="E304" s="45"/>
      <c r="F304" s="45"/>
      <c r="G304" s="46"/>
      <c r="H304" s="47"/>
      <c r="I304" s="48"/>
      <c r="J304" s="46"/>
      <c r="K304" s="47"/>
      <c r="L304" s="48"/>
      <c r="M304" s="46"/>
      <c r="N304" s="47"/>
      <c r="O304" s="48"/>
      <c r="P304" s="46"/>
      <c r="Q304" s="47"/>
      <c r="R304" s="48"/>
      <c r="S304" s="49"/>
      <c r="T304" s="49"/>
      <c r="U304" s="49"/>
      <c r="V304" s="49"/>
      <c r="W304" s="184"/>
      <c r="X304" s="50"/>
      <c r="Y304" s="52"/>
      <c r="Z304" s="53"/>
      <c r="AA304" s="54"/>
      <c r="AB304" s="55"/>
      <c r="AC304" s="56"/>
      <c r="AD304" s="54"/>
      <c r="AE304" s="56"/>
      <c r="AF304" s="101"/>
      <c r="AG304" s="57"/>
      <c r="AH304" s="58"/>
      <c r="AI304" s="102"/>
      <c r="AJ304" s="103"/>
      <c r="AK304" s="104"/>
      <c r="AL304" s="104"/>
      <c r="AM304" s="51"/>
      <c r="AN304" s="59"/>
      <c r="AO304" s="60"/>
      <c r="AP304" s="61"/>
      <c r="AQ304" s="62"/>
    </row>
    <row r="305" spans="1:43" ht="19.2" thickTop="1" thickBot="1">
      <c r="A305" s="42"/>
      <c r="B305" s="43"/>
      <c r="C305" s="100"/>
      <c r="D305" s="44"/>
      <c r="E305" s="45"/>
      <c r="F305" s="45"/>
      <c r="G305" s="46"/>
      <c r="H305" s="47"/>
      <c r="I305" s="48"/>
      <c r="J305" s="46"/>
      <c r="K305" s="47"/>
      <c r="L305" s="48"/>
      <c r="M305" s="46"/>
      <c r="N305" s="47"/>
      <c r="O305" s="48"/>
      <c r="P305" s="46"/>
      <c r="Q305" s="47"/>
      <c r="R305" s="48"/>
      <c r="S305" s="49"/>
      <c r="T305" s="49"/>
      <c r="U305" s="49"/>
      <c r="V305" s="49"/>
      <c r="W305" s="184"/>
      <c r="X305" s="50"/>
      <c r="Y305" s="52"/>
      <c r="Z305" s="53"/>
      <c r="AA305" s="54"/>
      <c r="AB305" s="55"/>
      <c r="AC305" s="56"/>
      <c r="AD305" s="54"/>
      <c r="AE305" s="56"/>
      <c r="AF305" s="101"/>
      <c r="AG305" s="57"/>
      <c r="AH305" s="58"/>
      <c r="AI305" s="102"/>
      <c r="AJ305" s="103"/>
      <c r="AK305" s="104"/>
      <c r="AL305" s="104"/>
      <c r="AM305" s="51"/>
      <c r="AN305" s="59"/>
      <c r="AO305" s="60"/>
      <c r="AP305" s="61"/>
      <c r="AQ305" s="62"/>
    </row>
    <row r="306" spans="1:43" ht="19.2" thickTop="1" thickBot="1">
      <c r="A306" s="42"/>
      <c r="B306" s="43"/>
      <c r="C306" s="100"/>
      <c r="D306" s="44"/>
      <c r="E306" s="45"/>
      <c r="F306" s="45"/>
      <c r="G306" s="46"/>
      <c r="H306" s="47"/>
      <c r="I306" s="48"/>
      <c r="J306" s="46"/>
      <c r="K306" s="47"/>
      <c r="L306" s="48"/>
      <c r="M306" s="46"/>
      <c r="N306" s="47"/>
      <c r="O306" s="48"/>
      <c r="P306" s="46"/>
      <c r="Q306" s="47"/>
      <c r="R306" s="48"/>
      <c r="S306" s="49"/>
      <c r="T306" s="49"/>
      <c r="U306" s="49"/>
      <c r="V306" s="49"/>
      <c r="W306" s="184"/>
      <c r="X306" s="50"/>
      <c r="Y306" s="52"/>
      <c r="Z306" s="53"/>
      <c r="AA306" s="54"/>
      <c r="AB306" s="55"/>
      <c r="AC306" s="56"/>
      <c r="AD306" s="54"/>
      <c r="AE306" s="56"/>
      <c r="AF306" s="101"/>
      <c r="AG306" s="57"/>
      <c r="AH306" s="58"/>
      <c r="AI306" s="102"/>
      <c r="AJ306" s="103"/>
      <c r="AK306" s="104"/>
      <c r="AL306" s="104"/>
      <c r="AM306" s="51"/>
      <c r="AN306" s="59"/>
      <c r="AO306" s="60"/>
      <c r="AP306" s="61"/>
      <c r="AQ306" s="62"/>
    </row>
    <row r="307" spans="1:43" ht="19.2" thickTop="1" thickBot="1">
      <c r="A307" s="42"/>
      <c r="B307" s="43"/>
      <c r="C307" s="100"/>
      <c r="D307" s="44"/>
      <c r="E307" s="45"/>
      <c r="F307" s="45"/>
      <c r="G307" s="46"/>
      <c r="H307" s="47"/>
      <c r="I307" s="48"/>
      <c r="J307" s="46"/>
      <c r="K307" s="47"/>
      <c r="L307" s="48"/>
      <c r="M307" s="46"/>
      <c r="N307" s="47"/>
      <c r="O307" s="48"/>
      <c r="P307" s="46"/>
      <c r="Q307" s="47"/>
      <c r="R307" s="48"/>
      <c r="S307" s="49"/>
      <c r="T307" s="49"/>
      <c r="U307" s="49"/>
      <c r="V307" s="49"/>
      <c r="W307" s="184"/>
      <c r="X307" s="50"/>
      <c r="Y307" s="52"/>
      <c r="Z307" s="53"/>
      <c r="AA307" s="54"/>
      <c r="AB307" s="55"/>
      <c r="AC307" s="56"/>
      <c r="AD307" s="54"/>
      <c r="AE307" s="56"/>
      <c r="AF307" s="101"/>
      <c r="AG307" s="57"/>
      <c r="AH307" s="58"/>
      <c r="AI307" s="102"/>
      <c r="AJ307" s="103"/>
      <c r="AK307" s="104"/>
      <c r="AL307" s="104"/>
      <c r="AM307" s="51"/>
      <c r="AN307" s="59"/>
      <c r="AO307" s="60"/>
      <c r="AP307" s="61"/>
      <c r="AQ307" s="62"/>
    </row>
    <row r="308" spans="1:43" ht="19.2" thickTop="1" thickBot="1">
      <c r="A308" s="42"/>
      <c r="B308" s="43"/>
      <c r="C308" s="100"/>
      <c r="D308" s="44"/>
      <c r="E308" s="45"/>
      <c r="F308" s="45"/>
      <c r="G308" s="46"/>
      <c r="H308" s="47"/>
      <c r="I308" s="48"/>
      <c r="J308" s="46"/>
      <c r="K308" s="47"/>
      <c r="L308" s="48"/>
      <c r="M308" s="46"/>
      <c r="N308" s="47"/>
      <c r="O308" s="48"/>
      <c r="P308" s="46"/>
      <c r="Q308" s="47"/>
      <c r="R308" s="48"/>
      <c r="S308" s="49"/>
      <c r="T308" s="49"/>
      <c r="U308" s="49"/>
      <c r="V308" s="49"/>
      <c r="W308" s="184"/>
      <c r="X308" s="50"/>
      <c r="Y308" s="52"/>
      <c r="Z308" s="53"/>
      <c r="AA308" s="54"/>
      <c r="AB308" s="55"/>
      <c r="AC308" s="56"/>
      <c r="AD308" s="54"/>
      <c r="AE308" s="56"/>
      <c r="AF308" s="101"/>
      <c r="AG308" s="57"/>
      <c r="AH308" s="58"/>
      <c r="AI308" s="102"/>
      <c r="AJ308" s="103"/>
      <c r="AK308" s="104"/>
      <c r="AL308" s="104"/>
      <c r="AM308" s="51"/>
      <c r="AN308" s="59"/>
      <c r="AO308" s="60"/>
      <c r="AP308" s="61"/>
      <c r="AQ308" s="62"/>
    </row>
    <row r="309" spans="1:43" ht="19.2" thickTop="1" thickBot="1">
      <c r="A309" s="42"/>
      <c r="B309" s="43"/>
      <c r="C309" s="100"/>
      <c r="D309" s="44"/>
      <c r="E309" s="45"/>
      <c r="F309" s="45"/>
      <c r="G309" s="46"/>
      <c r="H309" s="47"/>
      <c r="I309" s="48"/>
      <c r="J309" s="46"/>
      <c r="K309" s="47"/>
      <c r="L309" s="48"/>
      <c r="M309" s="46"/>
      <c r="N309" s="47"/>
      <c r="O309" s="48"/>
      <c r="P309" s="46"/>
      <c r="Q309" s="47"/>
      <c r="R309" s="48"/>
      <c r="S309" s="49"/>
      <c r="T309" s="49"/>
      <c r="U309" s="49"/>
      <c r="V309" s="49"/>
      <c r="W309" s="184"/>
      <c r="X309" s="50"/>
      <c r="Y309" s="52"/>
      <c r="Z309" s="53"/>
      <c r="AA309" s="54"/>
      <c r="AB309" s="55"/>
      <c r="AC309" s="56"/>
      <c r="AD309" s="54"/>
      <c r="AE309" s="56"/>
      <c r="AF309" s="101"/>
      <c r="AG309" s="57"/>
      <c r="AH309" s="58"/>
      <c r="AI309" s="102"/>
      <c r="AJ309" s="103"/>
      <c r="AK309" s="104"/>
      <c r="AL309" s="104"/>
      <c r="AM309" s="51"/>
      <c r="AN309" s="59"/>
      <c r="AO309" s="60"/>
      <c r="AP309" s="61"/>
      <c r="AQ309" s="62"/>
    </row>
    <row r="310" spans="1:43" ht="19.2" thickTop="1" thickBot="1">
      <c r="A310" s="42"/>
      <c r="B310" s="43"/>
      <c r="C310" s="100"/>
      <c r="D310" s="44"/>
      <c r="E310" s="45"/>
      <c r="F310" s="45"/>
      <c r="G310" s="46"/>
      <c r="H310" s="47"/>
      <c r="I310" s="48"/>
      <c r="J310" s="46"/>
      <c r="K310" s="47"/>
      <c r="L310" s="48"/>
      <c r="M310" s="46"/>
      <c r="N310" s="47"/>
      <c r="O310" s="48"/>
      <c r="P310" s="46"/>
      <c r="Q310" s="47"/>
      <c r="R310" s="48"/>
      <c r="S310" s="49"/>
      <c r="T310" s="49"/>
      <c r="U310" s="49"/>
      <c r="V310" s="49"/>
      <c r="W310" s="184"/>
      <c r="X310" s="50"/>
      <c r="Y310" s="52"/>
      <c r="Z310" s="53"/>
      <c r="AA310" s="54"/>
      <c r="AB310" s="55"/>
      <c r="AC310" s="56"/>
      <c r="AD310" s="54"/>
      <c r="AE310" s="56"/>
      <c r="AF310" s="101"/>
      <c r="AG310" s="57"/>
      <c r="AH310" s="58"/>
      <c r="AI310" s="102"/>
      <c r="AJ310" s="103"/>
      <c r="AK310" s="104"/>
      <c r="AL310" s="104"/>
      <c r="AM310" s="51"/>
      <c r="AN310" s="59"/>
      <c r="AO310" s="60"/>
      <c r="AP310" s="61"/>
      <c r="AQ310" s="62"/>
    </row>
    <row r="311" spans="1:43" ht="19.2" thickTop="1" thickBot="1">
      <c r="A311" s="42"/>
      <c r="B311" s="43"/>
      <c r="C311" s="100"/>
      <c r="D311" s="44"/>
      <c r="E311" s="45"/>
      <c r="F311" s="45"/>
      <c r="G311" s="46"/>
      <c r="H311" s="47"/>
      <c r="I311" s="48"/>
      <c r="J311" s="46"/>
      <c r="K311" s="47"/>
      <c r="L311" s="48"/>
      <c r="M311" s="46"/>
      <c r="N311" s="47"/>
      <c r="O311" s="48"/>
      <c r="P311" s="46"/>
      <c r="Q311" s="47"/>
      <c r="R311" s="48"/>
      <c r="S311" s="49"/>
      <c r="T311" s="49"/>
      <c r="U311" s="49"/>
      <c r="V311" s="49"/>
      <c r="W311" s="184"/>
      <c r="X311" s="50"/>
      <c r="Y311" s="52"/>
      <c r="Z311" s="53"/>
      <c r="AA311" s="54"/>
      <c r="AB311" s="55"/>
      <c r="AC311" s="56"/>
      <c r="AD311" s="54"/>
      <c r="AE311" s="56"/>
      <c r="AF311" s="101"/>
      <c r="AG311" s="57"/>
      <c r="AH311" s="58"/>
      <c r="AI311" s="102"/>
      <c r="AJ311" s="103"/>
      <c r="AK311" s="104"/>
      <c r="AL311" s="104"/>
      <c r="AM311" s="51"/>
      <c r="AN311" s="59"/>
      <c r="AO311" s="60"/>
      <c r="AP311" s="61"/>
      <c r="AQ311" s="62"/>
    </row>
    <row r="312" spans="1:43" ht="19.2" thickTop="1" thickBot="1">
      <c r="A312" s="42"/>
      <c r="B312" s="43"/>
      <c r="C312" s="100"/>
      <c r="D312" s="44"/>
      <c r="E312" s="45"/>
      <c r="F312" s="45"/>
      <c r="G312" s="46"/>
      <c r="H312" s="47"/>
      <c r="I312" s="48"/>
      <c r="J312" s="46"/>
      <c r="K312" s="47"/>
      <c r="L312" s="48"/>
      <c r="M312" s="46"/>
      <c r="N312" s="47"/>
      <c r="O312" s="48"/>
      <c r="P312" s="46"/>
      <c r="Q312" s="47"/>
      <c r="R312" s="48"/>
      <c r="S312" s="49"/>
      <c r="T312" s="49"/>
      <c r="U312" s="49"/>
      <c r="V312" s="49"/>
      <c r="W312" s="184"/>
      <c r="X312" s="50"/>
      <c r="Y312" s="52"/>
      <c r="Z312" s="53"/>
      <c r="AA312" s="54"/>
      <c r="AB312" s="55"/>
      <c r="AC312" s="56"/>
      <c r="AD312" s="54"/>
      <c r="AE312" s="56"/>
      <c r="AF312" s="101"/>
      <c r="AG312" s="57"/>
      <c r="AH312" s="58"/>
      <c r="AI312" s="102"/>
      <c r="AJ312" s="103"/>
      <c r="AK312" s="104"/>
      <c r="AL312" s="104"/>
      <c r="AM312" s="51"/>
      <c r="AN312" s="59"/>
      <c r="AO312" s="60"/>
      <c r="AP312" s="61"/>
      <c r="AQ312" s="62"/>
    </row>
    <row r="313" spans="1:43" ht="19.2" thickTop="1" thickBot="1">
      <c r="A313" s="42"/>
      <c r="B313" s="43"/>
      <c r="C313" s="100"/>
      <c r="D313" s="44"/>
      <c r="E313" s="45"/>
      <c r="F313" s="45"/>
      <c r="G313" s="46"/>
      <c r="H313" s="47"/>
      <c r="I313" s="48"/>
      <c r="J313" s="46"/>
      <c r="K313" s="47"/>
      <c r="L313" s="48"/>
      <c r="M313" s="46"/>
      <c r="N313" s="47"/>
      <c r="O313" s="48"/>
      <c r="P313" s="46"/>
      <c r="Q313" s="47"/>
      <c r="R313" s="48"/>
      <c r="S313" s="49"/>
      <c r="T313" s="49"/>
      <c r="U313" s="49"/>
      <c r="V313" s="49"/>
      <c r="W313" s="184"/>
      <c r="X313" s="50"/>
      <c r="Y313" s="52"/>
      <c r="Z313" s="53"/>
      <c r="AA313" s="54"/>
      <c r="AB313" s="55"/>
      <c r="AC313" s="56"/>
      <c r="AD313" s="54"/>
      <c r="AE313" s="56"/>
      <c r="AF313" s="101"/>
      <c r="AG313" s="57"/>
      <c r="AH313" s="58"/>
      <c r="AI313" s="102"/>
      <c r="AJ313" s="103"/>
      <c r="AK313" s="104"/>
      <c r="AL313" s="104"/>
      <c r="AM313" s="51"/>
      <c r="AN313" s="59"/>
      <c r="AO313" s="60"/>
      <c r="AP313" s="61"/>
      <c r="AQ313" s="62"/>
    </row>
    <row r="314" spans="1:43" ht="19.2" thickTop="1" thickBot="1">
      <c r="A314" s="42"/>
      <c r="B314" s="43"/>
      <c r="C314" s="100"/>
      <c r="D314" s="44"/>
      <c r="E314" s="45"/>
      <c r="F314" s="45"/>
      <c r="G314" s="46"/>
      <c r="H314" s="47"/>
      <c r="I314" s="48"/>
      <c r="J314" s="46"/>
      <c r="K314" s="47"/>
      <c r="L314" s="48"/>
      <c r="M314" s="46"/>
      <c r="N314" s="47"/>
      <c r="O314" s="48"/>
      <c r="P314" s="46"/>
      <c r="Q314" s="47"/>
      <c r="R314" s="48"/>
      <c r="S314" s="49"/>
      <c r="T314" s="49"/>
      <c r="U314" s="49"/>
      <c r="V314" s="49"/>
      <c r="W314" s="184"/>
      <c r="X314" s="50"/>
      <c r="Y314" s="52"/>
      <c r="Z314" s="53"/>
      <c r="AA314" s="54"/>
      <c r="AB314" s="55"/>
      <c r="AC314" s="56"/>
      <c r="AD314" s="54"/>
      <c r="AE314" s="56"/>
      <c r="AF314" s="101"/>
      <c r="AG314" s="57"/>
      <c r="AH314" s="58"/>
      <c r="AI314" s="102"/>
      <c r="AJ314" s="103"/>
      <c r="AK314" s="104"/>
      <c r="AL314" s="104"/>
      <c r="AM314" s="51"/>
      <c r="AN314" s="59"/>
      <c r="AO314" s="60"/>
      <c r="AP314" s="61"/>
      <c r="AQ314" s="62"/>
    </row>
    <row r="315" spans="1:43" ht="19.2" thickTop="1" thickBot="1">
      <c r="A315" s="42"/>
      <c r="B315" s="43"/>
      <c r="C315" s="100"/>
      <c r="D315" s="44"/>
      <c r="E315" s="45"/>
      <c r="F315" s="45"/>
      <c r="G315" s="46"/>
      <c r="H315" s="47"/>
      <c r="I315" s="48"/>
      <c r="J315" s="46"/>
      <c r="K315" s="47"/>
      <c r="L315" s="48"/>
      <c r="M315" s="46"/>
      <c r="N315" s="47"/>
      <c r="O315" s="48"/>
      <c r="P315" s="46"/>
      <c r="Q315" s="47"/>
      <c r="R315" s="48"/>
      <c r="S315" s="49"/>
      <c r="T315" s="49"/>
      <c r="U315" s="49"/>
      <c r="V315" s="49"/>
      <c r="W315" s="184"/>
      <c r="X315" s="50"/>
      <c r="Y315" s="52"/>
      <c r="Z315" s="53"/>
      <c r="AA315" s="54"/>
      <c r="AB315" s="55"/>
      <c r="AC315" s="56"/>
      <c r="AD315" s="54"/>
      <c r="AE315" s="56"/>
      <c r="AF315" s="101"/>
      <c r="AG315" s="57"/>
      <c r="AH315" s="58"/>
      <c r="AI315" s="102"/>
      <c r="AJ315" s="103"/>
      <c r="AK315" s="104"/>
      <c r="AL315" s="104"/>
      <c r="AM315" s="51"/>
      <c r="AN315" s="59"/>
      <c r="AO315" s="60"/>
      <c r="AP315" s="61"/>
      <c r="AQ315" s="62"/>
    </row>
    <row r="316" spans="1:43" ht="19.2" thickTop="1" thickBot="1">
      <c r="A316" s="42"/>
      <c r="B316" s="43"/>
      <c r="C316" s="100"/>
      <c r="D316" s="44"/>
      <c r="E316" s="45"/>
      <c r="F316" s="45"/>
      <c r="G316" s="46"/>
      <c r="H316" s="47"/>
      <c r="I316" s="48"/>
      <c r="J316" s="46"/>
      <c r="K316" s="47"/>
      <c r="L316" s="48"/>
      <c r="M316" s="46"/>
      <c r="N316" s="47"/>
      <c r="O316" s="48"/>
      <c r="P316" s="46"/>
      <c r="Q316" s="47"/>
      <c r="R316" s="48"/>
      <c r="S316" s="49"/>
      <c r="T316" s="49"/>
      <c r="U316" s="49"/>
      <c r="V316" s="49"/>
      <c r="W316" s="184"/>
      <c r="X316" s="50"/>
      <c r="Y316" s="52"/>
      <c r="Z316" s="53"/>
      <c r="AA316" s="54"/>
      <c r="AB316" s="55"/>
      <c r="AC316" s="56"/>
      <c r="AD316" s="54"/>
      <c r="AE316" s="56"/>
      <c r="AF316" s="101"/>
      <c r="AG316" s="57"/>
      <c r="AH316" s="58"/>
      <c r="AI316" s="102"/>
      <c r="AJ316" s="103"/>
      <c r="AK316" s="104"/>
      <c r="AL316" s="104"/>
      <c r="AM316" s="51"/>
      <c r="AN316" s="59"/>
      <c r="AO316" s="60"/>
      <c r="AP316" s="61"/>
      <c r="AQ316" s="62"/>
    </row>
    <row r="317" spans="1:43" ht="19.2" thickTop="1" thickBot="1">
      <c r="A317" s="42"/>
      <c r="B317" s="43"/>
      <c r="C317" s="100"/>
      <c r="D317" s="44"/>
      <c r="E317" s="45"/>
      <c r="F317" s="45"/>
      <c r="G317" s="46"/>
      <c r="H317" s="47"/>
      <c r="I317" s="48"/>
      <c r="J317" s="46"/>
      <c r="K317" s="47"/>
      <c r="L317" s="48"/>
      <c r="M317" s="46"/>
      <c r="N317" s="47"/>
      <c r="O317" s="48"/>
      <c r="P317" s="46"/>
      <c r="Q317" s="47"/>
      <c r="R317" s="48"/>
      <c r="S317" s="49"/>
      <c r="T317" s="49"/>
      <c r="U317" s="49"/>
      <c r="V317" s="49"/>
      <c r="W317" s="184"/>
      <c r="X317" s="50"/>
      <c r="Y317" s="52"/>
      <c r="Z317" s="53"/>
      <c r="AA317" s="54"/>
      <c r="AB317" s="55"/>
      <c r="AC317" s="56"/>
      <c r="AD317" s="54"/>
      <c r="AE317" s="56"/>
      <c r="AF317" s="101"/>
      <c r="AG317" s="57"/>
      <c r="AH317" s="58"/>
      <c r="AI317" s="102"/>
      <c r="AJ317" s="103"/>
      <c r="AK317" s="104"/>
      <c r="AL317" s="104"/>
      <c r="AM317" s="51"/>
      <c r="AN317" s="59"/>
      <c r="AO317" s="60"/>
      <c r="AP317" s="61"/>
      <c r="AQ317" s="62"/>
    </row>
    <row r="318" spans="1:43" ht="19.2" thickTop="1" thickBot="1">
      <c r="A318" s="42"/>
      <c r="B318" s="43"/>
      <c r="C318" s="100"/>
      <c r="D318" s="44"/>
      <c r="E318" s="45"/>
      <c r="F318" s="45"/>
      <c r="G318" s="46"/>
      <c r="H318" s="47"/>
      <c r="I318" s="48"/>
      <c r="J318" s="46"/>
      <c r="K318" s="47"/>
      <c r="L318" s="48"/>
      <c r="M318" s="46"/>
      <c r="N318" s="47"/>
      <c r="O318" s="48"/>
      <c r="P318" s="46"/>
      <c r="Q318" s="47"/>
      <c r="R318" s="48"/>
      <c r="S318" s="49"/>
      <c r="T318" s="49"/>
      <c r="U318" s="49"/>
      <c r="V318" s="49"/>
      <c r="W318" s="184"/>
      <c r="X318" s="50"/>
      <c r="Y318" s="52"/>
      <c r="Z318" s="53"/>
      <c r="AA318" s="54"/>
      <c r="AB318" s="55"/>
      <c r="AC318" s="56"/>
      <c r="AD318" s="54"/>
      <c r="AE318" s="56"/>
      <c r="AF318" s="101"/>
      <c r="AG318" s="57"/>
      <c r="AH318" s="58"/>
      <c r="AI318" s="102"/>
      <c r="AJ318" s="103"/>
      <c r="AK318" s="104"/>
      <c r="AL318" s="104"/>
      <c r="AM318" s="51"/>
      <c r="AN318" s="59"/>
      <c r="AO318" s="60"/>
      <c r="AP318" s="61"/>
      <c r="AQ318" s="62"/>
    </row>
    <row r="319" spans="1:43" ht="19.2" thickTop="1" thickBot="1">
      <c r="A319" s="42"/>
      <c r="B319" s="43"/>
      <c r="C319" s="100"/>
      <c r="D319" s="44"/>
      <c r="E319" s="45"/>
      <c r="F319" s="45"/>
      <c r="G319" s="46"/>
      <c r="H319" s="47"/>
      <c r="I319" s="48"/>
      <c r="J319" s="46"/>
      <c r="K319" s="47"/>
      <c r="L319" s="48"/>
      <c r="M319" s="46"/>
      <c r="N319" s="47"/>
      <c r="O319" s="48"/>
      <c r="P319" s="46"/>
      <c r="Q319" s="47"/>
      <c r="R319" s="48"/>
      <c r="S319" s="49"/>
      <c r="T319" s="49"/>
      <c r="U319" s="49"/>
      <c r="V319" s="49"/>
      <c r="W319" s="184"/>
      <c r="X319" s="50"/>
      <c r="Y319" s="52"/>
      <c r="Z319" s="53"/>
      <c r="AA319" s="54"/>
      <c r="AB319" s="55"/>
      <c r="AC319" s="56"/>
      <c r="AD319" s="54"/>
      <c r="AE319" s="56"/>
      <c r="AF319" s="101"/>
      <c r="AG319" s="57"/>
      <c r="AH319" s="58"/>
      <c r="AI319" s="102"/>
      <c r="AJ319" s="103"/>
      <c r="AK319" s="104"/>
      <c r="AL319" s="104"/>
      <c r="AM319" s="51"/>
      <c r="AN319" s="59"/>
      <c r="AO319" s="60"/>
      <c r="AP319" s="61"/>
      <c r="AQ319" s="62"/>
    </row>
    <row r="320" spans="1:43" ht="19.2" thickTop="1" thickBot="1">
      <c r="A320" s="42"/>
      <c r="B320" s="43"/>
      <c r="C320" s="100"/>
      <c r="D320" s="44"/>
      <c r="E320" s="45"/>
      <c r="F320" s="45"/>
      <c r="G320" s="46"/>
      <c r="H320" s="47"/>
      <c r="I320" s="48"/>
      <c r="J320" s="46"/>
      <c r="K320" s="47"/>
      <c r="L320" s="48"/>
      <c r="M320" s="46"/>
      <c r="N320" s="47"/>
      <c r="O320" s="48"/>
      <c r="P320" s="46"/>
      <c r="Q320" s="47"/>
      <c r="R320" s="48"/>
      <c r="S320" s="49"/>
      <c r="T320" s="49"/>
      <c r="U320" s="49"/>
      <c r="V320" s="49"/>
      <c r="W320" s="184"/>
      <c r="X320" s="50"/>
      <c r="Y320" s="52"/>
      <c r="Z320" s="53"/>
      <c r="AA320" s="54"/>
      <c r="AB320" s="55"/>
      <c r="AC320" s="56"/>
      <c r="AD320" s="54"/>
      <c r="AE320" s="56"/>
      <c r="AF320" s="101"/>
      <c r="AG320" s="57"/>
      <c r="AH320" s="58"/>
      <c r="AI320" s="102"/>
      <c r="AJ320" s="103"/>
      <c r="AK320" s="104"/>
      <c r="AL320" s="104"/>
      <c r="AM320" s="51"/>
      <c r="AN320" s="59"/>
      <c r="AO320" s="60"/>
      <c r="AP320" s="61"/>
      <c r="AQ320" s="62"/>
    </row>
    <row r="321" spans="1:43" ht="19.2" thickTop="1" thickBot="1">
      <c r="A321" s="42"/>
      <c r="B321" s="43"/>
      <c r="C321" s="100"/>
      <c r="D321" s="44"/>
      <c r="E321" s="45"/>
      <c r="F321" s="45"/>
      <c r="G321" s="46"/>
      <c r="H321" s="47"/>
      <c r="I321" s="48"/>
      <c r="J321" s="46"/>
      <c r="K321" s="47"/>
      <c r="L321" s="48"/>
      <c r="M321" s="46"/>
      <c r="N321" s="47"/>
      <c r="O321" s="48"/>
      <c r="P321" s="46"/>
      <c r="Q321" s="47"/>
      <c r="R321" s="48"/>
      <c r="S321" s="49"/>
      <c r="T321" s="49"/>
      <c r="U321" s="49"/>
      <c r="V321" s="49"/>
      <c r="W321" s="184"/>
      <c r="X321" s="50"/>
      <c r="Y321" s="52"/>
      <c r="Z321" s="53"/>
      <c r="AA321" s="54"/>
      <c r="AB321" s="55"/>
      <c r="AC321" s="56"/>
      <c r="AD321" s="54"/>
      <c r="AE321" s="56"/>
      <c r="AF321" s="101"/>
      <c r="AG321" s="57"/>
      <c r="AH321" s="58"/>
      <c r="AI321" s="102"/>
      <c r="AJ321" s="103"/>
      <c r="AK321" s="104"/>
      <c r="AL321" s="104"/>
      <c r="AM321" s="51"/>
      <c r="AN321" s="59"/>
      <c r="AO321" s="60"/>
      <c r="AP321" s="61"/>
      <c r="AQ321" s="62"/>
    </row>
    <row r="322" spans="1:43" ht="19.2" thickTop="1" thickBot="1">
      <c r="A322" s="42"/>
      <c r="B322" s="43"/>
      <c r="C322" s="100"/>
      <c r="D322" s="44"/>
      <c r="E322" s="45"/>
      <c r="F322" s="45"/>
      <c r="G322" s="46"/>
      <c r="H322" s="47"/>
      <c r="I322" s="48"/>
      <c r="J322" s="46"/>
      <c r="K322" s="47"/>
      <c r="L322" s="48"/>
      <c r="M322" s="46"/>
      <c r="N322" s="47"/>
      <c r="O322" s="48"/>
      <c r="P322" s="46"/>
      <c r="Q322" s="47"/>
      <c r="R322" s="48"/>
      <c r="S322" s="49"/>
      <c r="T322" s="49"/>
      <c r="U322" s="49"/>
      <c r="V322" s="49"/>
      <c r="W322" s="184"/>
      <c r="X322" s="50"/>
      <c r="Y322" s="52"/>
      <c r="Z322" s="53"/>
      <c r="AA322" s="54"/>
      <c r="AB322" s="55"/>
      <c r="AC322" s="56"/>
      <c r="AD322" s="54"/>
      <c r="AE322" s="56"/>
      <c r="AF322" s="101"/>
      <c r="AG322" s="57"/>
      <c r="AH322" s="58"/>
      <c r="AI322" s="102"/>
      <c r="AJ322" s="103"/>
      <c r="AK322" s="104"/>
      <c r="AL322" s="104"/>
      <c r="AM322" s="51"/>
      <c r="AN322" s="59"/>
      <c r="AO322" s="60"/>
      <c r="AP322" s="61"/>
      <c r="AQ322" s="62"/>
    </row>
    <row r="323" spans="1:43" ht="19.2" thickTop="1" thickBot="1">
      <c r="A323" s="42"/>
      <c r="B323" s="43"/>
      <c r="C323" s="100"/>
      <c r="D323" s="44"/>
      <c r="E323" s="45"/>
      <c r="F323" s="45"/>
      <c r="G323" s="46"/>
      <c r="H323" s="47"/>
      <c r="I323" s="48"/>
      <c r="J323" s="46"/>
      <c r="K323" s="47"/>
      <c r="L323" s="48"/>
      <c r="M323" s="46"/>
      <c r="N323" s="47"/>
      <c r="O323" s="48"/>
      <c r="P323" s="46"/>
      <c r="Q323" s="47"/>
      <c r="R323" s="48"/>
      <c r="S323" s="49"/>
      <c r="T323" s="49"/>
      <c r="U323" s="49"/>
      <c r="V323" s="49"/>
      <c r="W323" s="184"/>
      <c r="X323" s="50"/>
      <c r="Y323" s="52"/>
      <c r="Z323" s="53"/>
      <c r="AA323" s="54"/>
      <c r="AB323" s="55"/>
      <c r="AC323" s="56"/>
      <c r="AD323" s="54"/>
      <c r="AE323" s="56"/>
      <c r="AF323" s="101"/>
      <c r="AG323" s="57"/>
      <c r="AH323" s="58"/>
      <c r="AI323" s="102"/>
      <c r="AJ323" s="103"/>
      <c r="AK323" s="104"/>
      <c r="AL323" s="104"/>
      <c r="AM323" s="51"/>
      <c r="AN323" s="59"/>
      <c r="AO323" s="60"/>
      <c r="AP323" s="61"/>
      <c r="AQ323" s="62"/>
    </row>
    <row r="324" spans="1:43" ht="19.2" thickTop="1" thickBot="1">
      <c r="A324" s="42"/>
      <c r="B324" s="43"/>
      <c r="C324" s="100"/>
      <c r="D324" s="44"/>
      <c r="E324" s="45"/>
      <c r="F324" s="45"/>
      <c r="G324" s="46"/>
      <c r="H324" s="47"/>
      <c r="I324" s="48"/>
      <c r="J324" s="46"/>
      <c r="K324" s="47"/>
      <c r="L324" s="48"/>
      <c r="M324" s="46"/>
      <c r="N324" s="47"/>
      <c r="O324" s="48"/>
      <c r="P324" s="46"/>
      <c r="Q324" s="47"/>
      <c r="R324" s="48"/>
      <c r="S324" s="49"/>
      <c r="T324" s="49"/>
      <c r="U324" s="49"/>
      <c r="V324" s="49"/>
      <c r="W324" s="184"/>
      <c r="X324" s="50"/>
      <c r="Y324" s="52"/>
      <c r="Z324" s="53"/>
      <c r="AA324" s="54"/>
      <c r="AB324" s="55"/>
      <c r="AC324" s="56"/>
      <c r="AD324" s="54"/>
      <c r="AE324" s="56"/>
      <c r="AF324" s="101"/>
      <c r="AG324" s="57"/>
      <c r="AH324" s="58"/>
      <c r="AI324" s="102"/>
      <c r="AJ324" s="103"/>
      <c r="AK324" s="104"/>
      <c r="AL324" s="104"/>
      <c r="AM324" s="51"/>
      <c r="AN324" s="59"/>
      <c r="AO324" s="60"/>
      <c r="AP324" s="61"/>
      <c r="AQ324" s="62"/>
    </row>
    <row r="325" spans="1:43" ht="19.2" thickTop="1" thickBot="1">
      <c r="A325" s="42"/>
      <c r="B325" s="43"/>
      <c r="C325" s="100"/>
      <c r="D325" s="44"/>
      <c r="E325" s="45"/>
      <c r="F325" s="45"/>
      <c r="G325" s="46"/>
      <c r="H325" s="47"/>
      <c r="I325" s="48"/>
      <c r="J325" s="46"/>
      <c r="K325" s="47"/>
      <c r="L325" s="48"/>
      <c r="M325" s="46"/>
      <c r="N325" s="47"/>
      <c r="O325" s="48"/>
      <c r="P325" s="46"/>
      <c r="Q325" s="47"/>
      <c r="R325" s="48"/>
      <c r="S325" s="49"/>
      <c r="T325" s="49"/>
      <c r="U325" s="49"/>
      <c r="V325" s="49"/>
      <c r="W325" s="184"/>
      <c r="X325" s="50"/>
      <c r="Y325" s="52"/>
      <c r="Z325" s="53"/>
      <c r="AA325" s="54"/>
      <c r="AB325" s="55"/>
      <c r="AC325" s="56"/>
      <c r="AD325" s="54"/>
      <c r="AE325" s="56"/>
      <c r="AF325" s="101"/>
      <c r="AG325" s="57"/>
      <c r="AH325" s="58"/>
      <c r="AI325" s="102"/>
      <c r="AJ325" s="103"/>
      <c r="AK325" s="104"/>
      <c r="AL325" s="104"/>
      <c r="AM325" s="51"/>
      <c r="AN325" s="59"/>
      <c r="AO325" s="60"/>
      <c r="AP325" s="61"/>
      <c r="AQ325" s="62"/>
    </row>
    <row r="326" spans="1:43" ht="19.2" thickTop="1" thickBot="1">
      <c r="A326" s="42"/>
      <c r="B326" s="43"/>
      <c r="C326" s="100"/>
      <c r="D326" s="44"/>
      <c r="E326" s="45"/>
      <c r="F326" s="45"/>
      <c r="G326" s="46"/>
      <c r="H326" s="47"/>
      <c r="I326" s="48"/>
      <c r="J326" s="46"/>
      <c r="K326" s="47"/>
      <c r="L326" s="48"/>
      <c r="M326" s="46"/>
      <c r="N326" s="47"/>
      <c r="O326" s="48"/>
      <c r="P326" s="46"/>
      <c r="Q326" s="47"/>
      <c r="R326" s="48"/>
      <c r="S326" s="49"/>
      <c r="T326" s="49"/>
      <c r="U326" s="49"/>
      <c r="V326" s="49"/>
      <c r="W326" s="184"/>
      <c r="X326" s="50"/>
      <c r="Y326" s="52"/>
      <c r="Z326" s="53"/>
      <c r="AA326" s="54"/>
      <c r="AB326" s="55"/>
      <c r="AC326" s="56"/>
      <c r="AD326" s="54"/>
      <c r="AE326" s="56"/>
      <c r="AF326" s="101"/>
      <c r="AG326" s="57"/>
      <c r="AH326" s="58"/>
      <c r="AI326" s="102"/>
      <c r="AJ326" s="103"/>
      <c r="AK326" s="104"/>
      <c r="AL326" s="104"/>
      <c r="AM326" s="51"/>
      <c r="AN326" s="59"/>
      <c r="AO326" s="60"/>
      <c r="AP326" s="61"/>
      <c r="AQ326" s="62"/>
    </row>
    <row r="327" spans="1:43" ht="19.2" thickTop="1" thickBot="1">
      <c r="A327" s="42"/>
      <c r="B327" s="43"/>
      <c r="C327" s="100"/>
      <c r="D327" s="44"/>
      <c r="E327" s="45"/>
      <c r="F327" s="45"/>
      <c r="G327" s="46"/>
      <c r="H327" s="47"/>
      <c r="I327" s="48"/>
      <c r="J327" s="46"/>
      <c r="K327" s="47"/>
      <c r="L327" s="48"/>
      <c r="M327" s="46"/>
      <c r="N327" s="47"/>
      <c r="O327" s="48"/>
      <c r="P327" s="46"/>
      <c r="Q327" s="47"/>
      <c r="R327" s="48"/>
      <c r="S327" s="49"/>
      <c r="T327" s="49"/>
      <c r="U327" s="49"/>
      <c r="V327" s="49"/>
      <c r="W327" s="184"/>
      <c r="X327" s="50"/>
      <c r="Y327" s="52"/>
      <c r="Z327" s="53"/>
      <c r="AA327" s="54"/>
      <c r="AB327" s="55"/>
      <c r="AC327" s="56"/>
      <c r="AD327" s="54"/>
      <c r="AE327" s="56"/>
      <c r="AF327" s="101"/>
      <c r="AG327" s="57"/>
      <c r="AH327" s="58"/>
      <c r="AI327" s="102"/>
      <c r="AJ327" s="103"/>
      <c r="AK327" s="104"/>
      <c r="AL327" s="104"/>
      <c r="AM327" s="51"/>
      <c r="AN327" s="59"/>
      <c r="AO327" s="60"/>
      <c r="AP327" s="61"/>
      <c r="AQ327" s="62"/>
    </row>
    <row r="328" spans="1:43" ht="19.2" thickTop="1" thickBot="1">
      <c r="A328" s="42"/>
      <c r="B328" s="43"/>
      <c r="C328" s="100"/>
      <c r="D328" s="44"/>
      <c r="E328" s="45"/>
      <c r="F328" s="45"/>
      <c r="G328" s="46"/>
      <c r="H328" s="47"/>
      <c r="I328" s="48"/>
      <c r="J328" s="46"/>
      <c r="K328" s="47"/>
      <c r="L328" s="48"/>
      <c r="M328" s="46"/>
      <c r="N328" s="47"/>
      <c r="O328" s="48"/>
      <c r="P328" s="46"/>
      <c r="Q328" s="47"/>
      <c r="R328" s="48"/>
      <c r="S328" s="49"/>
      <c r="T328" s="49"/>
      <c r="U328" s="49"/>
      <c r="V328" s="49"/>
      <c r="W328" s="184"/>
      <c r="X328" s="50"/>
      <c r="Y328" s="52"/>
      <c r="Z328" s="53"/>
      <c r="AA328" s="54"/>
      <c r="AB328" s="55"/>
      <c r="AC328" s="56"/>
      <c r="AD328" s="54"/>
      <c r="AE328" s="56"/>
      <c r="AF328" s="101"/>
      <c r="AG328" s="57"/>
      <c r="AH328" s="58"/>
      <c r="AI328" s="102"/>
      <c r="AJ328" s="103"/>
      <c r="AK328" s="104"/>
      <c r="AL328" s="104"/>
      <c r="AM328" s="51"/>
      <c r="AN328" s="59"/>
      <c r="AO328" s="60"/>
      <c r="AP328" s="61"/>
      <c r="AQ328" s="62"/>
    </row>
    <row r="329" spans="1:43" ht="19.2" thickTop="1" thickBot="1">
      <c r="A329" s="42"/>
      <c r="B329" s="43"/>
      <c r="C329" s="100"/>
      <c r="D329" s="44"/>
      <c r="E329" s="45"/>
      <c r="F329" s="45"/>
      <c r="G329" s="46"/>
      <c r="H329" s="47"/>
      <c r="I329" s="48"/>
      <c r="J329" s="46"/>
      <c r="K329" s="47"/>
      <c r="L329" s="48"/>
      <c r="M329" s="46"/>
      <c r="N329" s="47"/>
      <c r="O329" s="48"/>
      <c r="P329" s="46"/>
      <c r="Q329" s="47"/>
      <c r="R329" s="48"/>
      <c r="S329" s="49"/>
      <c r="T329" s="49"/>
      <c r="U329" s="49"/>
      <c r="V329" s="49"/>
      <c r="W329" s="184"/>
      <c r="X329" s="50"/>
      <c r="Y329" s="52"/>
      <c r="Z329" s="53"/>
      <c r="AA329" s="54"/>
      <c r="AB329" s="55"/>
      <c r="AC329" s="56"/>
      <c r="AD329" s="54"/>
      <c r="AE329" s="56"/>
      <c r="AF329" s="101"/>
      <c r="AG329" s="57"/>
      <c r="AH329" s="58"/>
      <c r="AI329" s="102"/>
      <c r="AJ329" s="103"/>
      <c r="AK329" s="104"/>
      <c r="AL329" s="104"/>
      <c r="AM329" s="51"/>
      <c r="AN329" s="59"/>
      <c r="AO329" s="60"/>
      <c r="AP329" s="61"/>
      <c r="AQ329" s="62"/>
    </row>
    <row r="330" spans="1:43" ht="19.2" thickTop="1" thickBot="1">
      <c r="A330" s="42"/>
      <c r="B330" s="43"/>
      <c r="C330" s="100"/>
      <c r="D330" s="44"/>
      <c r="E330" s="45"/>
      <c r="F330" s="45"/>
      <c r="G330" s="46"/>
      <c r="H330" s="47"/>
      <c r="I330" s="48"/>
      <c r="J330" s="46"/>
      <c r="K330" s="47"/>
      <c r="L330" s="48"/>
      <c r="M330" s="46"/>
      <c r="N330" s="47"/>
      <c r="O330" s="48"/>
      <c r="P330" s="46"/>
      <c r="Q330" s="47"/>
      <c r="R330" s="48"/>
      <c r="S330" s="49"/>
      <c r="T330" s="49"/>
      <c r="U330" s="49"/>
      <c r="V330" s="49"/>
      <c r="W330" s="184"/>
      <c r="X330" s="50"/>
      <c r="Y330" s="52"/>
      <c r="Z330" s="53"/>
      <c r="AA330" s="54"/>
      <c r="AB330" s="55"/>
      <c r="AC330" s="56"/>
      <c r="AD330" s="54"/>
      <c r="AE330" s="56"/>
      <c r="AF330" s="101"/>
      <c r="AG330" s="57"/>
      <c r="AH330" s="58"/>
      <c r="AI330" s="102"/>
      <c r="AJ330" s="103"/>
      <c r="AK330" s="104"/>
      <c r="AL330" s="104"/>
      <c r="AM330" s="51"/>
      <c r="AN330" s="59"/>
      <c r="AO330" s="60"/>
      <c r="AP330" s="61"/>
      <c r="AQ330" s="62"/>
    </row>
    <row r="331" spans="1:43" ht="19.2" thickTop="1" thickBot="1">
      <c r="A331" s="42"/>
      <c r="B331" s="43"/>
      <c r="C331" s="100"/>
      <c r="D331" s="44"/>
      <c r="E331" s="45"/>
      <c r="F331" s="45"/>
      <c r="G331" s="46"/>
      <c r="H331" s="47"/>
      <c r="I331" s="48"/>
      <c r="J331" s="46"/>
      <c r="K331" s="47"/>
      <c r="L331" s="48"/>
      <c r="M331" s="46"/>
      <c r="N331" s="47"/>
      <c r="O331" s="48"/>
      <c r="P331" s="46"/>
      <c r="Q331" s="47"/>
      <c r="R331" s="48"/>
      <c r="S331" s="49"/>
      <c r="T331" s="49"/>
      <c r="U331" s="49"/>
      <c r="V331" s="49"/>
      <c r="W331" s="184"/>
      <c r="X331" s="50"/>
      <c r="Y331" s="52"/>
      <c r="Z331" s="53"/>
      <c r="AA331" s="54"/>
      <c r="AB331" s="55"/>
      <c r="AC331" s="56"/>
      <c r="AD331" s="54"/>
      <c r="AE331" s="56"/>
      <c r="AF331" s="101"/>
      <c r="AG331" s="57"/>
      <c r="AH331" s="58"/>
      <c r="AI331" s="102"/>
      <c r="AJ331" s="103"/>
      <c r="AK331" s="104"/>
      <c r="AL331" s="104"/>
      <c r="AM331" s="51"/>
      <c r="AN331" s="59"/>
      <c r="AO331" s="60"/>
      <c r="AP331" s="61"/>
      <c r="AQ331" s="62"/>
    </row>
    <row r="332" spans="1:43" ht="19.2" thickTop="1" thickBot="1">
      <c r="A332" s="42"/>
      <c r="B332" s="43"/>
      <c r="C332" s="100"/>
      <c r="D332" s="44"/>
      <c r="E332" s="45"/>
      <c r="F332" s="45"/>
      <c r="G332" s="46"/>
      <c r="H332" s="47"/>
      <c r="I332" s="48"/>
      <c r="J332" s="46"/>
      <c r="K332" s="47"/>
      <c r="L332" s="48"/>
      <c r="M332" s="46"/>
      <c r="N332" s="47"/>
      <c r="O332" s="48"/>
      <c r="P332" s="46"/>
      <c r="Q332" s="47"/>
      <c r="R332" s="48"/>
      <c r="S332" s="49"/>
      <c r="T332" s="49"/>
      <c r="U332" s="49"/>
      <c r="V332" s="49"/>
      <c r="W332" s="184"/>
      <c r="X332" s="50"/>
      <c r="Y332" s="52"/>
      <c r="Z332" s="53"/>
      <c r="AA332" s="54"/>
      <c r="AB332" s="55"/>
      <c r="AC332" s="56"/>
      <c r="AD332" s="54"/>
      <c r="AE332" s="56"/>
      <c r="AF332" s="101"/>
      <c r="AG332" s="57"/>
      <c r="AH332" s="58"/>
      <c r="AI332" s="102"/>
      <c r="AJ332" s="103"/>
      <c r="AK332" s="104"/>
      <c r="AL332" s="104"/>
      <c r="AM332" s="51"/>
      <c r="AN332" s="59"/>
      <c r="AO332" s="60"/>
      <c r="AP332" s="61"/>
      <c r="AQ332" s="62"/>
    </row>
    <row r="333" spans="1:43" ht="19.2" thickTop="1" thickBot="1">
      <c r="A333" s="42"/>
      <c r="B333" s="43"/>
      <c r="C333" s="100"/>
      <c r="D333" s="44"/>
      <c r="E333" s="45"/>
      <c r="F333" s="45"/>
      <c r="G333" s="46"/>
      <c r="H333" s="47"/>
      <c r="I333" s="48"/>
      <c r="J333" s="46"/>
      <c r="K333" s="47"/>
      <c r="L333" s="48"/>
      <c r="M333" s="46"/>
      <c r="N333" s="47"/>
      <c r="O333" s="48"/>
      <c r="P333" s="46"/>
      <c r="Q333" s="47"/>
      <c r="R333" s="48"/>
      <c r="S333" s="49"/>
      <c r="T333" s="49"/>
      <c r="U333" s="49"/>
      <c r="V333" s="49"/>
      <c r="W333" s="184"/>
      <c r="X333" s="50"/>
      <c r="Y333" s="52"/>
      <c r="Z333" s="53"/>
      <c r="AA333" s="54"/>
      <c r="AB333" s="55"/>
      <c r="AC333" s="56"/>
      <c r="AD333" s="54"/>
      <c r="AE333" s="56"/>
      <c r="AF333" s="101"/>
      <c r="AG333" s="57"/>
      <c r="AH333" s="58"/>
      <c r="AI333" s="102"/>
      <c r="AJ333" s="103"/>
      <c r="AK333" s="104"/>
      <c r="AL333" s="104"/>
      <c r="AM333" s="51"/>
      <c r="AN333" s="59"/>
      <c r="AO333" s="60"/>
      <c r="AP333" s="61"/>
      <c r="AQ333" s="62"/>
    </row>
    <row r="334" spans="1:43" ht="19.2" thickTop="1" thickBot="1">
      <c r="A334" s="42"/>
      <c r="B334" s="43"/>
      <c r="C334" s="100"/>
      <c r="D334" s="44"/>
      <c r="E334" s="45"/>
      <c r="F334" s="45"/>
      <c r="G334" s="46"/>
      <c r="H334" s="47"/>
      <c r="I334" s="48"/>
      <c r="J334" s="46"/>
      <c r="K334" s="47"/>
      <c r="L334" s="48"/>
      <c r="M334" s="46"/>
      <c r="N334" s="47"/>
      <c r="O334" s="48"/>
      <c r="P334" s="46"/>
      <c r="Q334" s="47"/>
      <c r="R334" s="48"/>
      <c r="S334" s="49"/>
      <c r="T334" s="49"/>
      <c r="U334" s="49"/>
      <c r="V334" s="49"/>
      <c r="W334" s="184"/>
      <c r="X334" s="50"/>
      <c r="Y334" s="52"/>
      <c r="Z334" s="53"/>
      <c r="AA334" s="54"/>
      <c r="AB334" s="55"/>
      <c r="AC334" s="56"/>
      <c r="AD334" s="54"/>
      <c r="AE334" s="56"/>
      <c r="AF334" s="101"/>
      <c r="AG334" s="57"/>
      <c r="AH334" s="58"/>
      <c r="AI334" s="102"/>
      <c r="AJ334" s="103"/>
      <c r="AK334" s="104"/>
      <c r="AL334" s="104"/>
      <c r="AM334" s="51"/>
      <c r="AN334" s="59"/>
      <c r="AO334" s="60"/>
      <c r="AP334" s="61"/>
      <c r="AQ334" s="62"/>
    </row>
    <row r="335" spans="1:43" ht="19.2" thickTop="1" thickBot="1">
      <c r="A335" s="42"/>
      <c r="B335" s="43"/>
      <c r="C335" s="100"/>
      <c r="D335" s="44"/>
      <c r="E335" s="45"/>
      <c r="F335" s="45"/>
      <c r="G335" s="46"/>
      <c r="H335" s="47"/>
      <c r="I335" s="48"/>
      <c r="J335" s="46"/>
      <c r="K335" s="47"/>
      <c r="L335" s="48"/>
      <c r="M335" s="46"/>
      <c r="N335" s="47"/>
      <c r="O335" s="48"/>
      <c r="P335" s="46"/>
      <c r="Q335" s="47"/>
      <c r="R335" s="48"/>
      <c r="S335" s="49"/>
      <c r="T335" s="49"/>
      <c r="U335" s="49"/>
      <c r="V335" s="49"/>
      <c r="W335" s="184"/>
      <c r="X335" s="50"/>
      <c r="Y335" s="52"/>
      <c r="Z335" s="53"/>
      <c r="AA335" s="54"/>
      <c r="AB335" s="55"/>
      <c r="AC335" s="56"/>
      <c r="AD335" s="54"/>
      <c r="AE335" s="56"/>
      <c r="AF335" s="101"/>
      <c r="AG335" s="57"/>
      <c r="AH335" s="58"/>
      <c r="AI335" s="102"/>
      <c r="AJ335" s="103"/>
      <c r="AK335" s="104"/>
      <c r="AL335" s="104"/>
      <c r="AM335" s="51"/>
      <c r="AN335" s="59"/>
      <c r="AO335" s="60"/>
      <c r="AP335" s="61"/>
      <c r="AQ335" s="62"/>
    </row>
    <row r="336" spans="1:43" ht="19.2" thickTop="1" thickBot="1">
      <c r="A336" s="42"/>
      <c r="B336" s="43"/>
      <c r="C336" s="100"/>
      <c r="D336" s="44"/>
      <c r="E336" s="45"/>
      <c r="F336" s="45"/>
      <c r="G336" s="46"/>
      <c r="H336" s="47"/>
      <c r="I336" s="48"/>
      <c r="J336" s="46"/>
      <c r="K336" s="47"/>
      <c r="L336" s="48"/>
      <c r="M336" s="46"/>
      <c r="N336" s="47"/>
      <c r="O336" s="48"/>
      <c r="P336" s="46"/>
      <c r="Q336" s="47"/>
      <c r="R336" s="48"/>
      <c r="S336" s="49"/>
      <c r="T336" s="49"/>
      <c r="U336" s="49"/>
      <c r="V336" s="49"/>
      <c r="W336" s="184"/>
      <c r="X336" s="50"/>
      <c r="Y336" s="52"/>
      <c r="Z336" s="53"/>
      <c r="AA336" s="54"/>
      <c r="AB336" s="55"/>
      <c r="AC336" s="56"/>
      <c r="AD336" s="54"/>
      <c r="AE336" s="56"/>
      <c r="AF336" s="101"/>
      <c r="AG336" s="57"/>
      <c r="AH336" s="58"/>
      <c r="AI336" s="102"/>
      <c r="AJ336" s="103"/>
      <c r="AK336" s="104"/>
      <c r="AL336" s="104"/>
      <c r="AM336" s="51"/>
      <c r="AN336" s="59"/>
      <c r="AO336" s="60"/>
      <c r="AP336" s="61"/>
      <c r="AQ336" s="62"/>
    </row>
    <row r="337" spans="1:43" ht="19.2" thickTop="1" thickBot="1">
      <c r="A337" s="42"/>
      <c r="B337" s="43"/>
      <c r="C337" s="100"/>
      <c r="D337" s="44"/>
      <c r="E337" s="45"/>
      <c r="F337" s="45"/>
      <c r="G337" s="46"/>
      <c r="H337" s="47"/>
      <c r="I337" s="48"/>
      <c r="J337" s="46"/>
      <c r="K337" s="47"/>
      <c r="L337" s="48"/>
      <c r="M337" s="46"/>
      <c r="N337" s="47"/>
      <c r="O337" s="48"/>
      <c r="P337" s="46"/>
      <c r="Q337" s="47"/>
      <c r="R337" s="48"/>
      <c r="S337" s="49"/>
      <c r="T337" s="49"/>
      <c r="U337" s="49"/>
      <c r="V337" s="49"/>
      <c r="W337" s="184"/>
      <c r="X337" s="50"/>
      <c r="Y337" s="52"/>
      <c r="Z337" s="53"/>
      <c r="AA337" s="54"/>
      <c r="AB337" s="55"/>
      <c r="AC337" s="56"/>
      <c r="AD337" s="54"/>
      <c r="AE337" s="56"/>
      <c r="AF337" s="101"/>
      <c r="AG337" s="57"/>
      <c r="AH337" s="58"/>
      <c r="AI337" s="102"/>
      <c r="AJ337" s="103"/>
      <c r="AK337" s="104"/>
      <c r="AL337" s="104"/>
      <c r="AM337" s="51"/>
      <c r="AN337" s="59"/>
      <c r="AO337" s="60"/>
      <c r="AP337" s="61"/>
      <c r="AQ337" s="62"/>
    </row>
    <row r="338" spans="1:43" ht="19.2" thickTop="1" thickBot="1">
      <c r="A338" s="42"/>
      <c r="B338" s="43"/>
      <c r="C338" s="100"/>
      <c r="D338" s="44"/>
      <c r="E338" s="45"/>
      <c r="F338" s="45"/>
      <c r="G338" s="46"/>
      <c r="H338" s="47"/>
      <c r="I338" s="48"/>
      <c r="J338" s="46"/>
      <c r="K338" s="47"/>
      <c r="L338" s="48"/>
      <c r="M338" s="46"/>
      <c r="N338" s="47"/>
      <c r="O338" s="48"/>
      <c r="P338" s="46"/>
      <c r="Q338" s="47"/>
      <c r="R338" s="48"/>
      <c r="S338" s="49"/>
      <c r="T338" s="49"/>
      <c r="U338" s="49"/>
      <c r="V338" s="49"/>
      <c r="W338" s="184"/>
      <c r="X338" s="50"/>
      <c r="Y338" s="52"/>
      <c r="Z338" s="53"/>
      <c r="AA338" s="54"/>
      <c r="AB338" s="55"/>
      <c r="AC338" s="56"/>
      <c r="AD338" s="54"/>
      <c r="AE338" s="56"/>
      <c r="AF338" s="101"/>
      <c r="AG338" s="57"/>
      <c r="AH338" s="58"/>
      <c r="AI338" s="102"/>
      <c r="AJ338" s="103"/>
      <c r="AK338" s="104"/>
      <c r="AL338" s="104"/>
      <c r="AM338" s="51"/>
      <c r="AN338" s="59"/>
      <c r="AO338" s="60"/>
      <c r="AP338" s="61"/>
      <c r="AQ338" s="62"/>
    </row>
    <row r="339" spans="1:43" ht="19.2" thickTop="1" thickBot="1">
      <c r="A339" s="42"/>
      <c r="B339" s="43"/>
      <c r="C339" s="100"/>
      <c r="D339" s="44"/>
      <c r="E339" s="45"/>
      <c r="F339" s="45"/>
      <c r="G339" s="46"/>
      <c r="H339" s="47"/>
      <c r="I339" s="48"/>
      <c r="J339" s="46"/>
      <c r="K339" s="47"/>
      <c r="L339" s="48"/>
      <c r="M339" s="46"/>
      <c r="N339" s="47"/>
      <c r="O339" s="48"/>
      <c r="P339" s="46"/>
      <c r="Q339" s="47"/>
      <c r="R339" s="48"/>
      <c r="S339" s="49"/>
      <c r="T339" s="49"/>
      <c r="U339" s="49"/>
      <c r="V339" s="49"/>
      <c r="W339" s="184"/>
      <c r="X339" s="50"/>
      <c r="Y339" s="52"/>
      <c r="Z339" s="53"/>
      <c r="AA339" s="54"/>
      <c r="AB339" s="55"/>
      <c r="AC339" s="56"/>
      <c r="AD339" s="54"/>
      <c r="AE339" s="56"/>
      <c r="AF339" s="101"/>
      <c r="AG339" s="57"/>
      <c r="AH339" s="58"/>
      <c r="AI339" s="102"/>
      <c r="AJ339" s="103"/>
      <c r="AK339" s="104"/>
      <c r="AL339" s="104"/>
      <c r="AM339" s="51"/>
      <c r="AN339" s="59"/>
      <c r="AO339" s="60"/>
      <c r="AP339" s="61"/>
      <c r="AQ339" s="62"/>
    </row>
    <row r="340" spans="1:43" ht="19.2" thickTop="1" thickBot="1">
      <c r="A340" s="42"/>
      <c r="B340" s="43"/>
      <c r="C340" s="100"/>
      <c r="D340" s="44"/>
      <c r="E340" s="45"/>
      <c r="F340" s="45"/>
      <c r="G340" s="46"/>
      <c r="H340" s="47"/>
      <c r="I340" s="48"/>
      <c r="J340" s="46"/>
      <c r="K340" s="47"/>
      <c r="L340" s="48"/>
      <c r="M340" s="46"/>
      <c r="N340" s="47"/>
      <c r="O340" s="48"/>
      <c r="P340" s="46"/>
      <c r="Q340" s="47"/>
      <c r="R340" s="48"/>
      <c r="S340" s="49"/>
      <c r="T340" s="49"/>
      <c r="U340" s="49"/>
      <c r="V340" s="49"/>
      <c r="W340" s="184"/>
      <c r="X340" s="50"/>
      <c r="Y340" s="52"/>
      <c r="Z340" s="53"/>
      <c r="AA340" s="54"/>
      <c r="AB340" s="55"/>
      <c r="AC340" s="56"/>
      <c r="AD340" s="54"/>
      <c r="AE340" s="56"/>
      <c r="AF340" s="101"/>
      <c r="AG340" s="57"/>
      <c r="AH340" s="58"/>
      <c r="AI340" s="102"/>
      <c r="AJ340" s="103"/>
      <c r="AK340" s="104"/>
      <c r="AL340" s="104"/>
      <c r="AM340" s="51"/>
      <c r="AN340" s="59"/>
      <c r="AO340" s="60"/>
      <c r="AP340" s="61"/>
      <c r="AQ340" s="62"/>
    </row>
    <row r="341" spans="1:43" ht="19.2" thickTop="1" thickBot="1">
      <c r="A341" s="42"/>
      <c r="B341" s="43"/>
      <c r="C341" s="100"/>
      <c r="D341" s="44"/>
      <c r="E341" s="45"/>
      <c r="F341" s="45"/>
      <c r="G341" s="46"/>
      <c r="H341" s="47"/>
      <c r="I341" s="48"/>
      <c r="J341" s="46"/>
      <c r="K341" s="47"/>
      <c r="L341" s="48"/>
      <c r="M341" s="46"/>
      <c r="N341" s="47"/>
      <c r="O341" s="48"/>
      <c r="P341" s="46"/>
      <c r="Q341" s="47"/>
      <c r="R341" s="48"/>
      <c r="S341" s="49"/>
      <c r="T341" s="49"/>
      <c r="U341" s="49"/>
      <c r="V341" s="49"/>
      <c r="W341" s="184"/>
      <c r="X341" s="50"/>
      <c r="Y341" s="52"/>
      <c r="Z341" s="53"/>
      <c r="AA341" s="54"/>
      <c r="AB341" s="55"/>
      <c r="AC341" s="56"/>
      <c r="AD341" s="54"/>
      <c r="AE341" s="56"/>
      <c r="AF341" s="101"/>
      <c r="AG341" s="57"/>
      <c r="AH341" s="58"/>
      <c r="AI341" s="102"/>
      <c r="AJ341" s="103"/>
      <c r="AK341" s="104"/>
      <c r="AL341" s="104"/>
      <c r="AM341" s="51"/>
      <c r="AN341" s="59"/>
      <c r="AO341" s="60"/>
      <c r="AP341" s="61"/>
      <c r="AQ341" s="62"/>
    </row>
    <row r="342" spans="1:43" ht="19.2" thickTop="1" thickBot="1">
      <c r="A342" s="42"/>
      <c r="B342" s="43"/>
      <c r="C342" s="100"/>
      <c r="D342" s="44"/>
      <c r="E342" s="45"/>
      <c r="F342" s="45"/>
      <c r="G342" s="46"/>
      <c r="H342" s="47"/>
      <c r="I342" s="48"/>
      <c r="J342" s="46"/>
      <c r="K342" s="47"/>
      <c r="L342" s="48"/>
      <c r="M342" s="46"/>
      <c r="N342" s="47"/>
      <c r="O342" s="48"/>
      <c r="P342" s="46"/>
      <c r="Q342" s="47"/>
      <c r="R342" s="48"/>
      <c r="S342" s="49"/>
      <c r="T342" s="49"/>
      <c r="U342" s="49"/>
      <c r="V342" s="49"/>
      <c r="W342" s="184"/>
      <c r="X342" s="50"/>
      <c r="Y342" s="52"/>
      <c r="Z342" s="53"/>
      <c r="AA342" s="54"/>
      <c r="AB342" s="55"/>
      <c r="AC342" s="56"/>
      <c r="AD342" s="54"/>
      <c r="AE342" s="56"/>
      <c r="AF342" s="101"/>
      <c r="AG342" s="57"/>
      <c r="AH342" s="58"/>
      <c r="AI342" s="102"/>
      <c r="AJ342" s="103"/>
      <c r="AK342" s="104"/>
      <c r="AL342" s="104"/>
      <c r="AM342" s="51"/>
      <c r="AN342" s="59"/>
      <c r="AO342" s="60"/>
      <c r="AP342" s="61"/>
      <c r="AQ342" s="62"/>
    </row>
    <row r="343" spans="1:43" ht="19.2" thickTop="1" thickBot="1">
      <c r="A343" s="42"/>
      <c r="B343" s="43"/>
      <c r="C343" s="100"/>
      <c r="D343" s="44"/>
      <c r="E343" s="45"/>
      <c r="F343" s="45"/>
      <c r="G343" s="46"/>
      <c r="H343" s="47"/>
      <c r="I343" s="48"/>
      <c r="J343" s="46"/>
      <c r="K343" s="47"/>
      <c r="L343" s="48"/>
      <c r="M343" s="46"/>
      <c r="N343" s="47"/>
      <c r="O343" s="48"/>
      <c r="P343" s="46"/>
      <c r="Q343" s="47"/>
      <c r="R343" s="48"/>
      <c r="S343" s="49"/>
      <c r="T343" s="49"/>
      <c r="U343" s="49"/>
      <c r="V343" s="49"/>
      <c r="W343" s="184"/>
      <c r="X343" s="50"/>
      <c r="Y343" s="52"/>
      <c r="Z343" s="53"/>
      <c r="AA343" s="54"/>
      <c r="AB343" s="55"/>
      <c r="AC343" s="56"/>
      <c r="AD343" s="54"/>
      <c r="AE343" s="56"/>
      <c r="AF343" s="101"/>
      <c r="AG343" s="57"/>
      <c r="AH343" s="58"/>
      <c r="AI343" s="102"/>
      <c r="AJ343" s="103"/>
      <c r="AK343" s="104"/>
      <c r="AL343" s="104"/>
      <c r="AM343" s="51"/>
      <c r="AN343" s="59"/>
      <c r="AO343" s="60"/>
      <c r="AP343" s="61"/>
      <c r="AQ343" s="62"/>
    </row>
    <row r="344" spans="1:43" ht="19.2" thickTop="1" thickBot="1">
      <c r="A344" s="42"/>
      <c r="B344" s="43"/>
      <c r="C344" s="100"/>
      <c r="D344" s="44"/>
      <c r="E344" s="45"/>
      <c r="F344" s="45"/>
      <c r="G344" s="46"/>
      <c r="H344" s="47"/>
      <c r="I344" s="48"/>
      <c r="J344" s="46"/>
      <c r="K344" s="47"/>
      <c r="L344" s="48"/>
      <c r="M344" s="46"/>
      <c r="N344" s="47"/>
      <c r="O344" s="48"/>
      <c r="P344" s="46"/>
      <c r="Q344" s="47"/>
      <c r="R344" s="48"/>
      <c r="S344" s="49"/>
      <c r="T344" s="49"/>
      <c r="U344" s="49"/>
      <c r="V344" s="49"/>
      <c r="W344" s="184"/>
      <c r="X344" s="50"/>
      <c r="Y344" s="52"/>
      <c r="Z344" s="53"/>
      <c r="AA344" s="54"/>
      <c r="AB344" s="55"/>
      <c r="AC344" s="56"/>
      <c r="AD344" s="54"/>
      <c r="AE344" s="56"/>
      <c r="AF344" s="101"/>
      <c r="AG344" s="57"/>
      <c r="AH344" s="58"/>
      <c r="AI344" s="102"/>
      <c r="AJ344" s="103"/>
      <c r="AK344" s="104"/>
      <c r="AL344" s="104"/>
      <c r="AM344" s="51"/>
      <c r="AN344" s="59"/>
      <c r="AO344" s="60"/>
      <c r="AP344" s="61"/>
      <c r="AQ344" s="62"/>
    </row>
    <row r="345" spans="1:43" ht="19.2" thickTop="1" thickBot="1">
      <c r="A345" s="42"/>
      <c r="B345" s="43"/>
      <c r="C345" s="100"/>
      <c r="D345" s="44"/>
      <c r="E345" s="45"/>
      <c r="F345" s="45"/>
      <c r="G345" s="46"/>
      <c r="H345" s="47"/>
      <c r="I345" s="48"/>
      <c r="J345" s="46"/>
      <c r="K345" s="47"/>
      <c r="L345" s="48"/>
      <c r="M345" s="46"/>
      <c r="N345" s="47"/>
      <c r="O345" s="48"/>
      <c r="P345" s="46"/>
      <c r="Q345" s="47"/>
      <c r="R345" s="48"/>
      <c r="S345" s="49"/>
      <c r="T345" s="49"/>
      <c r="U345" s="49"/>
      <c r="V345" s="49"/>
      <c r="W345" s="184"/>
      <c r="X345" s="50"/>
      <c r="Y345" s="52"/>
      <c r="Z345" s="53"/>
      <c r="AA345" s="54"/>
      <c r="AB345" s="55"/>
      <c r="AC345" s="56"/>
      <c r="AD345" s="54"/>
      <c r="AE345" s="56"/>
      <c r="AF345" s="101"/>
      <c r="AG345" s="57"/>
      <c r="AH345" s="58"/>
      <c r="AI345" s="102"/>
      <c r="AJ345" s="103"/>
      <c r="AK345" s="104"/>
      <c r="AL345" s="104"/>
      <c r="AM345" s="51"/>
      <c r="AN345" s="59"/>
      <c r="AO345" s="60"/>
      <c r="AP345" s="61"/>
      <c r="AQ345" s="62"/>
    </row>
    <row r="346" spans="1:43" ht="19.2" thickTop="1" thickBot="1">
      <c r="A346" s="42"/>
      <c r="B346" s="43"/>
      <c r="C346" s="100"/>
      <c r="D346" s="44"/>
      <c r="E346" s="45"/>
      <c r="F346" s="45"/>
      <c r="G346" s="46"/>
      <c r="H346" s="47"/>
      <c r="I346" s="48"/>
      <c r="J346" s="46"/>
      <c r="K346" s="47"/>
      <c r="L346" s="48"/>
      <c r="M346" s="46"/>
      <c r="N346" s="47"/>
      <c r="O346" s="48"/>
      <c r="P346" s="46"/>
      <c r="Q346" s="47"/>
      <c r="R346" s="48"/>
      <c r="S346" s="49"/>
      <c r="T346" s="49"/>
      <c r="U346" s="49"/>
      <c r="V346" s="49"/>
      <c r="W346" s="184"/>
      <c r="X346" s="50"/>
      <c r="Y346" s="52"/>
      <c r="Z346" s="53"/>
      <c r="AA346" s="54"/>
      <c r="AB346" s="55"/>
      <c r="AC346" s="56"/>
      <c r="AD346" s="54"/>
      <c r="AE346" s="56"/>
      <c r="AF346" s="101"/>
      <c r="AG346" s="57"/>
      <c r="AH346" s="58"/>
      <c r="AI346" s="102"/>
      <c r="AJ346" s="103"/>
      <c r="AK346" s="104"/>
      <c r="AL346" s="104"/>
      <c r="AM346" s="51"/>
      <c r="AN346" s="59"/>
      <c r="AO346" s="60"/>
      <c r="AP346" s="61"/>
      <c r="AQ346" s="62"/>
    </row>
    <row r="347" spans="1:43" ht="19.2" thickTop="1" thickBot="1">
      <c r="A347" s="42"/>
      <c r="B347" s="43"/>
      <c r="C347" s="100"/>
      <c r="D347" s="44"/>
      <c r="E347" s="45"/>
      <c r="F347" s="45"/>
      <c r="G347" s="46"/>
      <c r="H347" s="47"/>
      <c r="I347" s="48"/>
      <c r="J347" s="46"/>
      <c r="K347" s="47"/>
      <c r="L347" s="48"/>
      <c r="M347" s="46"/>
      <c r="N347" s="47"/>
      <c r="O347" s="48"/>
      <c r="P347" s="46"/>
      <c r="Q347" s="47"/>
      <c r="R347" s="48"/>
      <c r="S347" s="49"/>
      <c r="T347" s="49"/>
      <c r="U347" s="49"/>
      <c r="V347" s="49"/>
      <c r="W347" s="184"/>
      <c r="X347" s="50"/>
      <c r="Y347" s="52"/>
      <c r="Z347" s="53"/>
      <c r="AA347" s="54"/>
      <c r="AB347" s="55"/>
      <c r="AC347" s="56"/>
      <c r="AD347" s="54"/>
      <c r="AE347" s="56"/>
      <c r="AF347" s="101"/>
      <c r="AG347" s="57"/>
      <c r="AH347" s="58"/>
      <c r="AI347" s="102"/>
      <c r="AJ347" s="103"/>
      <c r="AK347" s="104"/>
      <c r="AL347" s="104"/>
      <c r="AM347" s="51"/>
      <c r="AN347" s="59"/>
      <c r="AO347" s="60"/>
      <c r="AP347" s="61"/>
      <c r="AQ347" s="62"/>
    </row>
    <row r="348" spans="1:43" ht="19.2" thickTop="1" thickBot="1">
      <c r="A348" s="42"/>
      <c r="B348" s="43"/>
      <c r="C348" s="100"/>
      <c r="D348" s="44"/>
      <c r="E348" s="45"/>
      <c r="F348" s="45"/>
      <c r="G348" s="46"/>
      <c r="H348" s="47"/>
      <c r="I348" s="48"/>
      <c r="J348" s="46"/>
      <c r="K348" s="47"/>
      <c r="L348" s="48"/>
      <c r="M348" s="46"/>
      <c r="N348" s="47"/>
      <c r="O348" s="48"/>
      <c r="P348" s="46"/>
      <c r="Q348" s="47"/>
      <c r="R348" s="48"/>
      <c r="S348" s="49"/>
      <c r="T348" s="49"/>
      <c r="U348" s="49"/>
      <c r="V348" s="49"/>
      <c r="W348" s="184"/>
      <c r="X348" s="50"/>
      <c r="Y348" s="52"/>
      <c r="Z348" s="53"/>
      <c r="AA348" s="54"/>
      <c r="AB348" s="55"/>
      <c r="AC348" s="56"/>
      <c r="AD348" s="54"/>
      <c r="AE348" s="56"/>
      <c r="AF348" s="101"/>
      <c r="AG348" s="57"/>
      <c r="AH348" s="58"/>
      <c r="AI348" s="102"/>
      <c r="AJ348" s="103"/>
      <c r="AK348" s="104"/>
      <c r="AL348" s="104"/>
      <c r="AM348" s="51"/>
      <c r="AN348" s="59"/>
      <c r="AO348" s="60"/>
      <c r="AP348" s="61"/>
      <c r="AQ348" s="62"/>
    </row>
    <row r="349" spans="1:43" ht="19.2" thickTop="1" thickBot="1">
      <c r="A349" s="42"/>
      <c r="B349" s="43"/>
      <c r="C349" s="100"/>
      <c r="D349" s="44"/>
      <c r="E349" s="45"/>
      <c r="F349" s="45"/>
      <c r="G349" s="46"/>
      <c r="H349" s="47"/>
      <c r="I349" s="48"/>
      <c r="J349" s="46"/>
      <c r="K349" s="47"/>
      <c r="L349" s="48"/>
      <c r="M349" s="46"/>
      <c r="N349" s="47"/>
      <c r="O349" s="48"/>
      <c r="P349" s="46"/>
      <c r="Q349" s="47"/>
      <c r="R349" s="48"/>
      <c r="S349" s="49"/>
      <c r="T349" s="49"/>
      <c r="U349" s="49"/>
      <c r="V349" s="49"/>
      <c r="W349" s="184"/>
      <c r="X349" s="50"/>
      <c r="Y349" s="52"/>
      <c r="Z349" s="53"/>
      <c r="AA349" s="54"/>
      <c r="AB349" s="55"/>
      <c r="AC349" s="56"/>
      <c r="AD349" s="54"/>
      <c r="AE349" s="56"/>
      <c r="AF349" s="101"/>
      <c r="AG349" s="57"/>
      <c r="AH349" s="58"/>
      <c r="AI349" s="102"/>
      <c r="AJ349" s="103"/>
      <c r="AK349" s="104"/>
      <c r="AL349" s="104"/>
      <c r="AM349" s="51"/>
      <c r="AN349" s="59"/>
      <c r="AO349" s="60"/>
      <c r="AP349" s="61"/>
      <c r="AQ349" s="62"/>
    </row>
    <row r="350" spans="1:43" ht="19.2" thickTop="1" thickBot="1">
      <c r="A350" s="42"/>
      <c r="B350" s="43"/>
      <c r="C350" s="100"/>
      <c r="D350" s="44"/>
      <c r="E350" s="45"/>
      <c r="F350" s="45"/>
      <c r="G350" s="46"/>
      <c r="H350" s="47"/>
      <c r="I350" s="48"/>
      <c r="J350" s="46"/>
      <c r="K350" s="47"/>
      <c r="L350" s="48"/>
      <c r="M350" s="46"/>
      <c r="N350" s="47"/>
      <c r="O350" s="48"/>
      <c r="P350" s="46"/>
      <c r="Q350" s="47"/>
      <c r="R350" s="48"/>
      <c r="S350" s="49"/>
      <c r="T350" s="49"/>
      <c r="U350" s="49"/>
      <c r="V350" s="49"/>
      <c r="W350" s="184"/>
      <c r="X350" s="50"/>
      <c r="Y350" s="52"/>
      <c r="Z350" s="53"/>
      <c r="AA350" s="54"/>
      <c r="AB350" s="55"/>
      <c r="AC350" s="56"/>
      <c r="AD350" s="54"/>
      <c r="AE350" s="56"/>
      <c r="AF350" s="101"/>
      <c r="AG350" s="57"/>
      <c r="AH350" s="58"/>
      <c r="AI350" s="102"/>
      <c r="AJ350" s="103"/>
      <c r="AK350" s="104"/>
      <c r="AL350" s="104"/>
      <c r="AM350" s="51"/>
      <c r="AN350" s="59"/>
      <c r="AO350" s="60"/>
      <c r="AP350" s="61"/>
      <c r="AQ350" s="62"/>
    </row>
    <row r="351" spans="1:43" ht="19.2" thickTop="1" thickBot="1">
      <c r="A351" s="42"/>
      <c r="B351" s="43"/>
      <c r="C351" s="100"/>
      <c r="D351" s="44"/>
      <c r="E351" s="45"/>
      <c r="F351" s="45"/>
      <c r="G351" s="46"/>
      <c r="H351" s="47"/>
      <c r="I351" s="48"/>
      <c r="J351" s="46"/>
      <c r="K351" s="47"/>
      <c r="L351" s="48"/>
      <c r="M351" s="46"/>
      <c r="N351" s="47"/>
      <c r="O351" s="48"/>
      <c r="P351" s="46"/>
      <c r="Q351" s="47"/>
      <c r="R351" s="48"/>
      <c r="S351" s="49"/>
      <c r="T351" s="49"/>
      <c r="U351" s="49"/>
      <c r="V351" s="49"/>
      <c r="W351" s="184"/>
      <c r="X351" s="50"/>
      <c r="Y351" s="52"/>
      <c r="Z351" s="53"/>
      <c r="AA351" s="54"/>
      <c r="AB351" s="55"/>
      <c r="AC351" s="56"/>
      <c r="AD351" s="54"/>
      <c r="AE351" s="56"/>
      <c r="AF351" s="101"/>
      <c r="AG351" s="57"/>
      <c r="AH351" s="58"/>
      <c r="AI351" s="102"/>
      <c r="AJ351" s="103"/>
      <c r="AK351" s="104"/>
      <c r="AL351" s="104"/>
      <c r="AM351" s="51"/>
      <c r="AN351" s="59"/>
      <c r="AO351" s="60"/>
      <c r="AP351" s="61"/>
      <c r="AQ351" s="62"/>
    </row>
    <row r="352" spans="1:43" ht="19.2" thickTop="1" thickBot="1">
      <c r="A352" s="42"/>
      <c r="B352" s="43"/>
      <c r="C352" s="100"/>
      <c r="D352" s="44"/>
      <c r="E352" s="45"/>
      <c r="F352" s="45"/>
      <c r="G352" s="46"/>
      <c r="H352" s="47"/>
      <c r="I352" s="48"/>
      <c r="J352" s="46"/>
      <c r="K352" s="47"/>
      <c r="L352" s="48"/>
      <c r="M352" s="46"/>
      <c r="N352" s="47"/>
      <c r="O352" s="48"/>
      <c r="P352" s="46"/>
      <c r="Q352" s="47"/>
      <c r="R352" s="48"/>
      <c r="S352" s="49"/>
      <c r="T352" s="49"/>
      <c r="U352" s="49"/>
      <c r="V352" s="49"/>
      <c r="W352" s="184"/>
      <c r="X352" s="50"/>
      <c r="Y352" s="52"/>
      <c r="Z352" s="53"/>
      <c r="AA352" s="54"/>
      <c r="AB352" s="55"/>
      <c r="AC352" s="56"/>
      <c r="AD352" s="54"/>
      <c r="AE352" s="56"/>
      <c r="AF352" s="101"/>
      <c r="AG352" s="57"/>
      <c r="AH352" s="58"/>
      <c r="AI352" s="102"/>
      <c r="AJ352" s="103"/>
      <c r="AK352" s="104"/>
      <c r="AL352" s="104"/>
      <c r="AM352" s="51"/>
      <c r="AN352" s="59"/>
      <c r="AO352" s="60"/>
      <c r="AP352" s="61"/>
      <c r="AQ352" s="62"/>
    </row>
    <row r="353" spans="1:43" ht="19.2" thickTop="1" thickBot="1">
      <c r="A353" s="42"/>
      <c r="B353" s="43"/>
      <c r="C353" s="100"/>
      <c r="D353" s="44"/>
      <c r="E353" s="45"/>
      <c r="F353" s="45"/>
      <c r="G353" s="46"/>
      <c r="H353" s="47"/>
      <c r="I353" s="48"/>
      <c r="J353" s="46"/>
      <c r="K353" s="47"/>
      <c r="L353" s="48"/>
      <c r="M353" s="46"/>
      <c r="N353" s="47"/>
      <c r="O353" s="48"/>
      <c r="P353" s="46"/>
      <c r="Q353" s="47"/>
      <c r="R353" s="48"/>
      <c r="S353" s="49"/>
      <c r="T353" s="49"/>
      <c r="U353" s="49"/>
      <c r="V353" s="49"/>
      <c r="W353" s="184"/>
      <c r="X353" s="50"/>
      <c r="Y353" s="52"/>
      <c r="Z353" s="53"/>
      <c r="AA353" s="54"/>
      <c r="AB353" s="55"/>
      <c r="AC353" s="56"/>
      <c r="AD353" s="54"/>
      <c r="AE353" s="56"/>
      <c r="AF353" s="101"/>
      <c r="AG353" s="57"/>
      <c r="AH353" s="58"/>
      <c r="AI353" s="102"/>
      <c r="AJ353" s="103"/>
      <c r="AK353" s="104"/>
      <c r="AL353" s="104"/>
      <c r="AM353" s="51"/>
      <c r="AN353" s="59"/>
      <c r="AO353" s="60"/>
      <c r="AP353" s="61"/>
      <c r="AQ353" s="62"/>
    </row>
    <row r="354" spans="1:43" ht="19.2" thickTop="1" thickBot="1">
      <c r="A354" s="42"/>
      <c r="B354" s="43"/>
      <c r="C354" s="100"/>
      <c r="D354" s="44"/>
      <c r="E354" s="45"/>
      <c r="F354" s="45"/>
      <c r="G354" s="46"/>
      <c r="H354" s="47"/>
      <c r="I354" s="48"/>
      <c r="J354" s="46"/>
      <c r="K354" s="47"/>
      <c r="L354" s="48"/>
      <c r="M354" s="46"/>
      <c r="N354" s="47"/>
      <c r="O354" s="48"/>
      <c r="P354" s="46"/>
      <c r="Q354" s="47"/>
      <c r="R354" s="48"/>
      <c r="S354" s="49"/>
      <c r="T354" s="49"/>
      <c r="U354" s="49"/>
      <c r="V354" s="49"/>
      <c r="W354" s="184"/>
      <c r="X354" s="50"/>
      <c r="Y354" s="52"/>
      <c r="Z354" s="53"/>
      <c r="AA354" s="54"/>
      <c r="AB354" s="55"/>
      <c r="AC354" s="56"/>
      <c r="AD354" s="54"/>
      <c r="AE354" s="56"/>
      <c r="AF354" s="101"/>
      <c r="AG354" s="57"/>
      <c r="AH354" s="58"/>
      <c r="AI354" s="102"/>
      <c r="AJ354" s="103"/>
      <c r="AK354" s="104"/>
      <c r="AL354" s="104"/>
      <c r="AM354" s="51"/>
      <c r="AN354" s="59"/>
      <c r="AO354" s="60"/>
      <c r="AP354" s="61"/>
      <c r="AQ354" s="62"/>
    </row>
    <row r="355" spans="1:43" ht="19.2" thickTop="1" thickBot="1">
      <c r="A355" s="42"/>
      <c r="B355" s="43"/>
      <c r="C355" s="100"/>
      <c r="D355" s="44"/>
      <c r="E355" s="45"/>
      <c r="F355" s="45"/>
      <c r="G355" s="46"/>
      <c r="H355" s="47"/>
      <c r="I355" s="48"/>
      <c r="J355" s="46"/>
      <c r="K355" s="47"/>
      <c r="L355" s="48"/>
      <c r="M355" s="46"/>
      <c r="N355" s="47"/>
      <c r="O355" s="48"/>
      <c r="P355" s="46"/>
      <c r="Q355" s="47"/>
      <c r="R355" s="48"/>
      <c r="S355" s="49"/>
      <c r="T355" s="49"/>
      <c r="U355" s="49"/>
      <c r="V355" s="49"/>
      <c r="W355" s="184"/>
      <c r="X355" s="50"/>
      <c r="Y355" s="52"/>
      <c r="Z355" s="53"/>
      <c r="AA355" s="54"/>
      <c r="AB355" s="55"/>
      <c r="AC355" s="56"/>
      <c r="AD355" s="54"/>
      <c r="AE355" s="56"/>
      <c r="AF355" s="101"/>
      <c r="AG355" s="57"/>
      <c r="AH355" s="58"/>
      <c r="AI355" s="102"/>
      <c r="AJ355" s="103"/>
      <c r="AK355" s="104"/>
      <c r="AL355" s="104"/>
      <c r="AM355" s="51"/>
      <c r="AN355" s="59"/>
      <c r="AO355" s="60"/>
      <c r="AP355" s="61"/>
      <c r="AQ355" s="62"/>
    </row>
    <row r="356" spans="1:43" ht="19.2" thickTop="1" thickBot="1">
      <c r="A356" s="42"/>
      <c r="B356" s="43"/>
      <c r="C356" s="100"/>
      <c r="D356" s="44"/>
      <c r="E356" s="45"/>
      <c r="F356" s="45"/>
      <c r="G356" s="46"/>
      <c r="H356" s="47"/>
      <c r="I356" s="48"/>
      <c r="J356" s="46"/>
      <c r="K356" s="47"/>
      <c r="L356" s="48"/>
      <c r="M356" s="46"/>
      <c r="N356" s="47"/>
      <c r="O356" s="48"/>
      <c r="P356" s="46"/>
      <c r="Q356" s="47"/>
      <c r="R356" s="48"/>
      <c r="S356" s="49"/>
      <c r="T356" s="49"/>
      <c r="U356" s="49"/>
      <c r="V356" s="49"/>
      <c r="W356" s="184"/>
      <c r="X356" s="50"/>
      <c r="Y356" s="52"/>
      <c r="Z356" s="53"/>
      <c r="AA356" s="54"/>
      <c r="AB356" s="55"/>
      <c r="AC356" s="56"/>
      <c r="AD356" s="54"/>
      <c r="AE356" s="56"/>
      <c r="AF356" s="101"/>
      <c r="AG356" s="57"/>
      <c r="AH356" s="58"/>
      <c r="AI356" s="102"/>
      <c r="AJ356" s="103"/>
      <c r="AK356" s="104"/>
      <c r="AL356" s="104"/>
      <c r="AM356" s="51"/>
      <c r="AN356" s="59"/>
      <c r="AO356" s="60"/>
      <c r="AP356" s="61"/>
      <c r="AQ356" s="62"/>
    </row>
    <row r="357" spans="1:43" ht="19.2" thickTop="1" thickBot="1">
      <c r="A357" s="42"/>
      <c r="B357" s="43"/>
      <c r="C357" s="100"/>
      <c r="D357" s="44"/>
      <c r="E357" s="45"/>
      <c r="F357" s="45"/>
      <c r="G357" s="46"/>
      <c r="H357" s="47"/>
      <c r="I357" s="48"/>
      <c r="J357" s="46"/>
      <c r="K357" s="47"/>
      <c r="L357" s="48"/>
      <c r="M357" s="46"/>
      <c r="N357" s="47"/>
      <c r="O357" s="48"/>
      <c r="P357" s="46"/>
      <c r="Q357" s="47"/>
      <c r="R357" s="48"/>
      <c r="S357" s="49"/>
      <c r="T357" s="49"/>
      <c r="U357" s="49"/>
      <c r="V357" s="49"/>
      <c r="W357" s="184"/>
      <c r="X357" s="50"/>
      <c r="Y357" s="52"/>
      <c r="Z357" s="53"/>
      <c r="AA357" s="54"/>
      <c r="AB357" s="55"/>
      <c r="AC357" s="56"/>
      <c r="AD357" s="54"/>
      <c r="AE357" s="56"/>
      <c r="AF357" s="101"/>
      <c r="AG357" s="57"/>
      <c r="AH357" s="58"/>
      <c r="AI357" s="102"/>
      <c r="AJ357" s="103"/>
      <c r="AK357" s="104"/>
      <c r="AL357" s="104"/>
      <c r="AM357" s="51"/>
      <c r="AN357" s="59"/>
      <c r="AO357" s="60"/>
      <c r="AP357" s="61"/>
      <c r="AQ357" s="62"/>
    </row>
    <row r="358" spans="1:43" ht="19.2" thickTop="1" thickBot="1">
      <c r="A358" s="42"/>
      <c r="B358" s="43"/>
      <c r="C358" s="100"/>
      <c r="D358" s="44"/>
      <c r="E358" s="45"/>
      <c r="F358" s="45"/>
      <c r="G358" s="46"/>
      <c r="H358" s="47"/>
      <c r="I358" s="48"/>
      <c r="J358" s="46"/>
      <c r="K358" s="47"/>
      <c r="L358" s="48"/>
      <c r="M358" s="46"/>
      <c r="N358" s="47"/>
      <c r="O358" s="48"/>
      <c r="P358" s="46"/>
      <c r="Q358" s="47"/>
      <c r="R358" s="48"/>
      <c r="S358" s="49"/>
      <c r="T358" s="49"/>
      <c r="U358" s="49"/>
      <c r="V358" s="49"/>
      <c r="W358" s="184"/>
      <c r="X358" s="50"/>
      <c r="Y358" s="52"/>
      <c r="Z358" s="53"/>
      <c r="AA358" s="54"/>
      <c r="AB358" s="55"/>
      <c r="AC358" s="56"/>
      <c r="AD358" s="54"/>
      <c r="AE358" s="56"/>
      <c r="AF358" s="101"/>
      <c r="AG358" s="57"/>
      <c r="AH358" s="58"/>
      <c r="AI358" s="102"/>
      <c r="AJ358" s="103"/>
      <c r="AK358" s="104"/>
      <c r="AL358" s="104"/>
      <c r="AM358" s="51"/>
      <c r="AN358" s="59"/>
      <c r="AO358" s="60"/>
      <c r="AP358" s="61"/>
      <c r="AQ358" s="62"/>
    </row>
    <row r="359" spans="1:43" ht="19.2" thickTop="1" thickBot="1">
      <c r="A359" s="42"/>
      <c r="B359" s="43"/>
      <c r="C359" s="100"/>
      <c r="D359" s="44"/>
      <c r="E359" s="45"/>
      <c r="F359" s="45"/>
      <c r="G359" s="46"/>
      <c r="H359" s="47"/>
      <c r="I359" s="48"/>
      <c r="J359" s="46"/>
      <c r="K359" s="47"/>
      <c r="L359" s="48"/>
      <c r="M359" s="46"/>
      <c r="N359" s="47"/>
      <c r="O359" s="48"/>
      <c r="P359" s="46"/>
      <c r="Q359" s="47"/>
      <c r="R359" s="48"/>
      <c r="S359" s="49"/>
      <c r="T359" s="49"/>
      <c r="U359" s="49"/>
      <c r="V359" s="49"/>
      <c r="W359" s="184"/>
      <c r="X359" s="50"/>
      <c r="Y359" s="52"/>
      <c r="Z359" s="53"/>
      <c r="AA359" s="54"/>
      <c r="AB359" s="55"/>
      <c r="AC359" s="56"/>
      <c r="AD359" s="54"/>
      <c r="AE359" s="56"/>
      <c r="AF359" s="101"/>
      <c r="AG359" s="57"/>
      <c r="AH359" s="58"/>
      <c r="AI359" s="102"/>
      <c r="AJ359" s="103"/>
      <c r="AK359" s="104"/>
      <c r="AL359" s="104"/>
      <c r="AM359" s="51"/>
      <c r="AN359" s="59"/>
      <c r="AO359" s="60"/>
      <c r="AP359" s="61"/>
      <c r="AQ359" s="62"/>
    </row>
    <row r="360" spans="1:43" ht="19.2" thickTop="1" thickBot="1">
      <c r="A360" s="42"/>
      <c r="B360" s="43"/>
      <c r="C360" s="100"/>
      <c r="D360" s="44"/>
      <c r="E360" s="45"/>
      <c r="F360" s="45"/>
      <c r="G360" s="46"/>
      <c r="H360" s="47"/>
      <c r="I360" s="48"/>
      <c r="J360" s="46"/>
      <c r="K360" s="47"/>
      <c r="L360" s="48"/>
      <c r="M360" s="46"/>
      <c r="N360" s="47"/>
      <c r="O360" s="48"/>
      <c r="P360" s="46"/>
      <c r="Q360" s="47"/>
      <c r="R360" s="48"/>
      <c r="S360" s="49"/>
      <c r="T360" s="49"/>
      <c r="U360" s="49"/>
      <c r="V360" s="49"/>
      <c r="W360" s="184"/>
      <c r="X360" s="50"/>
      <c r="Y360" s="52"/>
      <c r="Z360" s="53"/>
      <c r="AA360" s="54"/>
      <c r="AB360" s="55"/>
      <c r="AC360" s="56"/>
      <c r="AD360" s="54"/>
      <c r="AE360" s="56"/>
      <c r="AF360" s="101"/>
      <c r="AG360" s="57"/>
      <c r="AH360" s="58"/>
      <c r="AI360" s="102"/>
      <c r="AJ360" s="103"/>
      <c r="AK360" s="104"/>
      <c r="AL360" s="104"/>
      <c r="AM360" s="51"/>
      <c r="AN360" s="59"/>
      <c r="AO360" s="60"/>
      <c r="AP360" s="61"/>
      <c r="AQ360" s="62"/>
    </row>
    <row r="361" spans="1:43" ht="19.2" thickTop="1" thickBot="1">
      <c r="A361" s="42"/>
      <c r="B361" s="43"/>
      <c r="C361" s="100"/>
      <c r="D361" s="44"/>
      <c r="E361" s="45"/>
      <c r="F361" s="45"/>
      <c r="G361" s="46"/>
      <c r="H361" s="47"/>
      <c r="I361" s="48"/>
      <c r="J361" s="46"/>
      <c r="K361" s="47"/>
      <c r="L361" s="48"/>
      <c r="M361" s="46"/>
      <c r="N361" s="47"/>
      <c r="O361" s="48"/>
      <c r="P361" s="46"/>
      <c r="Q361" s="47"/>
      <c r="R361" s="48"/>
      <c r="S361" s="49"/>
      <c r="T361" s="49"/>
      <c r="U361" s="49"/>
      <c r="V361" s="49"/>
      <c r="W361" s="184"/>
      <c r="X361" s="50"/>
      <c r="Y361" s="52"/>
      <c r="Z361" s="53"/>
      <c r="AA361" s="54"/>
      <c r="AB361" s="55"/>
      <c r="AC361" s="56"/>
      <c r="AD361" s="54"/>
      <c r="AE361" s="56"/>
      <c r="AF361" s="101"/>
      <c r="AG361" s="57"/>
      <c r="AH361" s="58"/>
      <c r="AI361" s="102"/>
      <c r="AJ361" s="103"/>
      <c r="AK361" s="104"/>
      <c r="AL361" s="104"/>
      <c r="AM361" s="51"/>
      <c r="AN361" s="59"/>
      <c r="AO361" s="60"/>
      <c r="AP361" s="61"/>
      <c r="AQ361" s="62"/>
    </row>
    <row r="362" spans="1:43" ht="19.2" thickTop="1" thickBot="1">
      <c r="A362" s="42"/>
      <c r="B362" s="43"/>
      <c r="C362" s="100"/>
      <c r="D362" s="44"/>
      <c r="E362" s="45"/>
      <c r="F362" s="45"/>
      <c r="G362" s="46"/>
      <c r="H362" s="47"/>
      <c r="I362" s="48"/>
      <c r="J362" s="46"/>
      <c r="K362" s="47"/>
      <c r="L362" s="48"/>
      <c r="M362" s="46"/>
      <c r="N362" s="47"/>
      <c r="O362" s="48"/>
      <c r="P362" s="46"/>
      <c r="Q362" s="47"/>
      <c r="R362" s="48"/>
      <c r="S362" s="49"/>
      <c r="T362" s="49"/>
      <c r="U362" s="49"/>
      <c r="V362" s="49"/>
      <c r="W362" s="184"/>
      <c r="X362" s="50"/>
      <c r="Y362" s="52"/>
      <c r="Z362" s="53"/>
      <c r="AA362" s="54"/>
      <c r="AB362" s="55"/>
      <c r="AC362" s="56"/>
      <c r="AD362" s="54"/>
      <c r="AE362" s="56"/>
      <c r="AF362" s="101"/>
      <c r="AG362" s="57"/>
      <c r="AH362" s="58"/>
      <c r="AI362" s="102"/>
      <c r="AJ362" s="103"/>
      <c r="AK362" s="104"/>
      <c r="AL362" s="104"/>
      <c r="AM362" s="51"/>
      <c r="AN362" s="59"/>
      <c r="AO362" s="60"/>
      <c r="AP362" s="61"/>
      <c r="AQ362" s="62"/>
    </row>
    <row r="363" spans="1:43" ht="19.2" thickTop="1" thickBot="1">
      <c r="A363" s="42"/>
      <c r="B363" s="43"/>
      <c r="C363" s="100"/>
      <c r="D363" s="44"/>
      <c r="E363" s="45"/>
      <c r="F363" s="45"/>
      <c r="G363" s="46"/>
      <c r="H363" s="47"/>
      <c r="I363" s="48"/>
      <c r="J363" s="46"/>
      <c r="K363" s="47"/>
      <c r="L363" s="48"/>
      <c r="M363" s="46"/>
      <c r="N363" s="47"/>
      <c r="O363" s="48"/>
      <c r="P363" s="46"/>
      <c r="Q363" s="47"/>
      <c r="R363" s="48"/>
      <c r="S363" s="49"/>
      <c r="T363" s="49"/>
      <c r="U363" s="49"/>
      <c r="V363" s="49"/>
      <c r="W363" s="184"/>
      <c r="X363" s="50"/>
      <c r="Y363" s="52"/>
      <c r="Z363" s="53"/>
      <c r="AA363" s="54"/>
      <c r="AB363" s="55"/>
      <c r="AC363" s="56"/>
      <c r="AD363" s="54"/>
      <c r="AE363" s="56"/>
      <c r="AF363" s="101"/>
      <c r="AG363" s="57"/>
      <c r="AH363" s="58"/>
      <c r="AI363" s="102"/>
      <c r="AJ363" s="103"/>
      <c r="AK363" s="104"/>
      <c r="AL363" s="104"/>
      <c r="AM363" s="51"/>
      <c r="AN363" s="59"/>
      <c r="AO363" s="60"/>
      <c r="AP363" s="61"/>
      <c r="AQ363" s="62"/>
    </row>
    <row r="364" spans="1:43" ht="19.2" thickTop="1" thickBot="1">
      <c r="A364" s="42"/>
      <c r="B364" s="43"/>
      <c r="C364" s="100"/>
      <c r="D364" s="44"/>
      <c r="E364" s="45"/>
      <c r="F364" s="45"/>
      <c r="G364" s="46"/>
      <c r="H364" s="47"/>
      <c r="I364" s="48"/>
      <c r="J364" s="46"/>
      <c r="K364" s="47"/>
      <c r="L364" s="48"/>
      <c r="M364" s="46"/>
      <c r="N364" s="47"/>
      <c r="O364" s="48"/>
      <c r="P364" s="46"/>
      <c r="Q364" s="47"/>
      <c r="R364" s="48"/>
      <c r="S364" s="49"/>
      <c r="T364" s="49"/>
      <c r="U364" s="49"/>
      <c r="V364" s="49"/>
      <c r="W364" s="184"/>
      <c r="X364" s="50"/>
      <c r="Y364" s="52"/>
      <c r="Z364" s="53"/>
      <c r="AA364" s="54"/>
      <c r="AB364" s="55"/>
      <c r="AC364" s="56"/>
      <c r="AD364" s="54"/>
      <c r="AE364" s="56"/>
      <c r="AF364" s="101"/>
      <c r="AG364" s="57"/>
      <c r="AH364" s="58"/>
      <c r="AI364" s="102"/>
      <c r="AJ364" s="103"/>
      <c r="AK364" s="104"/>
      <c r="AL364" s="104"/>
      <c r="AM364" s="51"/>
      <c r="AN364" s="59"/>
      <c r="AO364" s="60"/>
      <c r="AP364" s="61"/>
      <c r="AQ364" s="62"/>
    </row>
    <row r="365" spans="1:43" ht="19.2" thickTop="1" thickBot="1">
      <c r="A365" s="42"/>
      <c r="B365" s="43"/>
      <c r="C365" s="100"/>
      <c r="D365" s="44"/>
      <c r="E365" s="45"/>
      <c r="F365" s="45"/>
      <c r="G365" s="46"/>
      <c r="H365" s="47"/>
      <c r="I365" s="48"/>
      <c r="J365" s="46"/>
      <c r="K365" s="47"/>
      <c r="L365" s="48"/>
      <c r="M365" s="46"/>
      <c r="N365" s="47"/>
      <c r="O365" s="48"/>
      <c r="P365" s="46"/>
      <c r="Q365" s="47"/>
      <c r="R365" s="48"/>
      <c r="S365" s="49"/>
      <c r="T365" s="49"/>
      <c r="U365" s="49"/>
      <c r="V365" s="49"/>
      <c r="W365" s="184"/>
      <c r="X365" s="50"/>
      <c r="Y365" s="52"/>
      <c r="Z365" s="53"/>
      <c r="AA365" s="54"/>
      <c r="AB365" s="55"/>
      <c r="AC365" s="56"/>
      <c r="AD365" s="54"/>
      <c r="AE365" s="56"/>
      <c r="AF365" s="101"/>
      <c r="AG365" s="57"/>
      <c r="AH365" s="58"/>
      <c r="AI365" s="102"/>
      <c r="AJ365" s="103"/>
      <c r="AK365" s="104"/>
      <c r="AL365" s="104"/>
      <c r="AM365" s="51"/>
      <c r="AN365" s="59"/>
      <c r="AO365" s="60"/>
      <c r="AP365" s="61"/>
      <c r="AQ365" s="62"/>
    </row>
    <row r="366" spans="1:43" ht="19.2" thickTop="1" thickBot="1">
      <c r="A366" s="42"/>
      <c r="B366" s="43"/>
      <c r="C366" s="100"/>
      <c r="D366" s="44"/>
      <c r="E366" s="45"/>
      <c r="F366" s="45"/>
      <c r="G366" s="46"/>
      <c r="H366" s="47"/>
      <c r="I366" s="48"/>
      <c r="J366" s="46"/>
      <c r="K366" s="47"/>
      <c r="L366" s="48"/>
      <c r="M366" s="46"/>
      <c r="N366" s="47"/>
      <c r="O366" s="48"/>
      <c r="P366" s="46"/>
      <c r="Q366" s="47"/>
      <c r="R366" s="48"/>
      <c r="S366" s="49"/>
      <c r="T366" s="49"/>
      <c r="U366" s="49"/>
      <c r="V366" s="49"/>
      <c r="W366" s="184"/>
      <c r="X366" s="50"/>
      <c r="Y366" s="52"/>
      <c r="Z366" s="53"/>
      <c r="AA366" s="54"/>
      <c r="AB366" s="55"/>
      <c r="AC366" s="56"/>
      <c r="AD366" s="54"/>
      <c r="AE366" s="56"/>
      <c r="AF366" s="101"/>
      <c r="AG366" s="57"/>
      <c r="AH366" s="58"/>
      <c r="AI366" s="102"/>
      <c r="AJ366" s="103"/>
      <c r="AK366" s="104"/>
      <c r="AL366" s="104"/>
      <c r="AM366" s="51"/>
      <c r="AN366" s="59"/>
      <c r="AO366" s="60"/>
      <c r="AP366" s="61"/>
      <c r="AQ366" s="62"/>
    </row>
    <row r="367" spans="1:43" ht="19.2" thickTop="1" thickBot="1">
      <c r="A367" s="42"/>
      <c r="B367" s="43"/>
      <c r="C367" s="100"/>
      <c r="D367" s="44"/>
      <c r="E367" s="45"/>
      <c r="F367" s="45"/>
      <c r="G367" s="46"/>
      <c r="H367" s="47"/>
      <c r="I367" s="48"/>
      <c r="J367" s="46"/>
      <c r="K367" s="47"/>
      <c r="L367" s="48"/>
      <c r="M367" s="46"/>
      <c r="N367" s="47"/>
      <c r="O367" s="48"/>
      <c r="P367" s="46"/>
      <c r="Q367" s="47"/>
      <c r="R367" s="48"/>
      <c r="S367" s="49"/>
      <c r="T367" s="49"/>
      <c r="U367" s="49"/>
      <c r="V367" s="49"/>
      <c r="W367" s="184"/>
      <c r="X367" s="50"/>
      <c r="Y367" s="52"/>
      <c r="Z367" s="53"/>
      <c r="AA367" s="54"/>
      <c r="AB367" s="55"/>
      <c r="AC367" s="56"/>
      <c r="AD367" s="54"/>
      <c r="AE367" s="56"/>
      <c r="AF367" s="101"/>
      <c r="AG367" s="57"/>
      <c r="AH367" s="58"/>
      <c r="AI367" s="102"/>
      <c r="AJ367" s="103"/>
      <c r="AK367" s="104"/>
      <c r="AL367" s="104"/>
      <c r="AM367" s="51"/>
      <c r="AN367" s="59"/>
      <c r="AO367" s="60"/>
      <c r="AP367" s="61"/>
      <c r="AQ367" s="62"/>
    </row>
    <row r="368" spans="1:43" ht="19.2" thickTop="1" thickBot="1">
      <c r="A368" s="42"/>
      <c r="B368" s="43"/>
      <c r="C368" s="100"/>
      <c r="D368" s="44"/>
      <c r="E368" s="45"/>
      <c r="F368" s="45"/>
      <c r="G368" s="46"/>
      <c r="H368" s="47"/>
      <c r="I368" s="48"/>
      <c r="J368" s="46"/>
      <c r="K368" s="47"/>
      <c r="L368" s="48"/>
      <c r="M368" s="46"/>
      <c r="N368" s="47"/>
      <c r="O368" s="48"/>
      <c r="P368" s="46"/>
      <c r="Q368" s="47"/>
      <c r="R368" s="48"/>
      <c r="S368" s="49"/>
      <c r="T368" s="49"/>
      <c r="U368" s="49"/>
      <c r="V368" s="49"/>
      <c r="W368" s="184"/>
      <c r="X368" s="50"/>
      <c r="Y368" s="52"/>
      <c r="Z368" s="53"/>
      <c r="AA368" s="54"/>
      <c r="AB368" s="55"/>
      <c r="AC368" s="56"/>
      <c r="AD368" s="54"/>
      <c r="AE368" s="56"/>
      <c r="AF368" s="101"/>
      <c r="AG368" s="57"/>
      <c r="AH368" s="58"/>
      <c r="AI368" s="102"/>
      <c r="AJ368" s="103"/>
      <c r="AK368" s="104"/>
      <c r="AL368" s="104"/>
      <c r="AM368" s="51"/>
      <c r="AN368" s="59"/>
      <c r="AO368" s="60"/>
      <c r="AP368" s="61"/>
      <c r="AQ368" s="62"/>
    </row>
    <row r="369" spans="1:43" ht="19.2" thickTop="1" thickBot="1">
      <c r="A369" s="42"/>
      <c r="B369" s="43"/>
      <c r="C369" s="100"/>
      <c r="D369" s="44"/>
      <c r="E369" s="45"/>
      <c r="F369" s="45"/>
      <c r="G369" s="46"/>
      <c r="H369" s="47"/>
      <c r="I369" s="48"/>
      <c r="J369" s="46"/>
      <c r="K369" s="47"/>
      <c r="L369" s="48"/>
      <c r="M369" s="46"/>
      <c r="N369" s="47"/>
      <c r="O369" s="48"/>
      <c r="P369" s="46"/>
      <c r="Q369" s="47"/>
      <c r="R369" s="48"/>
      <c r="S369" s="49"/>
      <c r="T369" s="49"/>
      <c r="U369" s="49"/>
      <c r="V369" s="49"/>
      <c r="W369" s="184"/>
      <c r="X369" s="50"/>
      <c r="Y369" s="52"/>
      <c r="Z369" s="53"/>
      <c r="AA369" s="54"/>
      <c r="AB369" s="55"/>
      <c r="AC369" s="56"/>
      <c r="AD369" s="54"/>
      <c r="AE369" s="56"/>
      <c r="AF369" s="101"/>
      <c r="AG369" s="57"/>
      <c r="AH369" s="58"/>
      <c r="AI369" s="102"/>
      <c r="AJ369" s="103"/>
      <c r="AK369" s="104"/>
      <c r="AL369" s="104"/>
      <c r="AM369" s="51"/>
      <c r="AN369" s="59"/>
      <c r="AO369" s="60"/>
      <c r="AP369" s="61"/>
      <c r="AQ369" s="62"/>
    </row>
    <row r="370" spans="1:43" ht="19.2" thickTop="1" thickBot="1">
      <c r="A370" s="42"/>
      <c r="B370" s="43"/>
      <c r="C370" s="100"/>
      <c r="D370" s="44"/>
      <c r="E370" s="45"/>
      <c r="F370" s="45"/>
      <c r="G370" s="46"/>
      <c r="H370" s="47"/>
      <c r="I370" s="48"/>
      <c r="J370" s="46"/>
      <c r="K370" s="47"/>
      <c r="L370" s="48"/>
      <c r="M370" s="46"/>
      <c r="N370" s="47"/>
      <c r="O370" s="48"/>
      <c r="P370" s="46"/>
      <c r="Q370" s="47"/>
      <c r="R370" s="48"/>
      <c r="S370" s="49"/>
      <c r="T370" s="49"/>
      <c r="U370" s="49"/>
      <c r="V370" s="49"/>
      <c r="W370" s="184"/>
      <c r="X370" s="50"/>
      <c r="Y370" s="52"/>
      <c r="Z370" s="53"/>
      <c r="AA370" s="54"/>
      <c r="AB370" s="55"/>
      <c r="AC370" s="56"/>
      <c r="AD370" s="54"/>
      <c r="AE370" s="56"/>
      <c r="AF370" s="101"/>
      <c r="AG370" s="57"/>
      <c r="AH370" s="58"/>
      <c r="AI370" s="102"/>
      <c r="AJ370" s="103"/>
      <c r="AK370" s="104"/>
      <c r="AL370" s="104"/>
      <c r="AM370" s="51"/>
      <c r="AN370" s="59"/>
      <c r="AO370" s="60"/>
      <c r="AP370" s="61"/>
      <c r="AQ370" s="62"/>
    </row>
    <row r="371" spans="1:43" ht="19.2" thickTop="1" thickBot="1">
      <c r="A371" s="42"/>
      <c r="B371" s="43"/>
      <c r="C371" s="100"/>
      <c r="D371" s="44"/>
      <c r="E371" s="45"/>
      <c r="F371" s="45"/>
      <c r="G371" s="46"/>
      <c r="H371" s="47"/>
      <c r="I371" s="48"/>
      <c r="J371" s="46"/>
      <c r="K371" s="47"/>
      <c r="L371" s="48"/>
      <c r="M371" s="46"/>
      <c r="N371" s="47"/>
      <c r="O371" s="48"/>
      <c r="P371" s="46"/>
      <c r="Q371" s="47"/>
      <c r="R371" s="48"/>
      <c r="S371" s="49"/>
      <c r="T371" s="49"/>
      <c r="U371" s="49"/>
      <c r="V371" s="49"/>
      <c r="W371" s="184"/>
      <c r="X371" s="50"/>
      <c r="Y371" s="52"/>
      <c r="Z371" s="53"/>
      <c r="AA371" s="54"/>
      <c r="AB371" s="55"/>
      <c r="AC371" s="56"/>
      <c r="AD371" s="54"/>
      <c r="AE371" s="56"/>
      <c r="AF371" s="101"/>
      <c r="AG371" s="57"/>
      <c r="AH371" s="58"/>
      <c r="AI371" s="102"/>
      <c r="AJ371" s="103"/>
      <c r="AK371" s="104"/>
      <c r="AL371" s="104"/>
      <c r="AM371" s="51"/>
      <c r="AN371" s="59"/>
      <c r="AO371" s="60"/>
      <c r="AP371" s="61"/>
      <c r="AQ371" s="62"/>
    </row>
    <row r="372" spans="1:43" ht="19.2" thickTop="1" thickBot="1">
      <c r="A372" s="42"/>
      <c r="B372" s="43"/>
      <c r="C372" s="100"/>
      <c r="D372" s="44"/>
      <c r="E372" s="45"/>
      <c r="F372" s="45"/>
      <c r="G372" s="46"/>
      <c r="H372" s="47"/>
      <c r="I372" s="48"/>
      <c r="J372" s="46"/>
      <c r="K372" s="47"/>
      <c r="L372" s="48"/>
      <c r="M372" s="46"/>
      <c r="N372" s="47"/>
      <c r="O372" s="48"/>
      <c r="P372" s="46"/>
      <c r="Q372" s="47"/>
      <c r="R372" s="48"/>
      <c r="S372" s="49"/>
      <c r="T372" s="49"/>
      <c r="U372" s="49"/>
      <c r="V372" s="49"/>
      <c r="W372" s="184"/>
      <c r="X372" s="50"/>
      <c r="Y372" s="52"/>
      <c r="Z372" s="53"/>
      <c r="AA372" s="54"/>
      <c r="AB372" s="55"/>
      <c r="AC372" s="56"/>
      <c r="AD372" s="54"/>
      <c r="AE372" s="56"/>
      <c r="AF372" s="101"/>
      <c r="AG372" s="57"/>
      <c r="AH372" s="58"/>
      <c r="AI372" s="102"/>
      <c r="AJ372" s="103"/>
      <c r="AK372" s="104"/>
      <c r="AL372" s="104"/>
      <c r="AM372" s="51"/>
      <c r="AN372" s="59"/>
      <c r="AO372" s="60"/>
      <c r="AP372" s="61"/>
      <c r="AQ372" s="62"/>
    </row>
    <row r="373" spans="1:43" ht="19.2" thickTop="1" thickBot="1">
      <c r="A373" s="42"/>
      <c r="B373" s="43"/>
      <c r="C373" s="100"/>
      <c r="D373" s="44"/>
      <c r="E373" s="45"/>
      <c r="F373" s="45"/>
      <c r="G373" s="46"/>
      <c r="H373" s="47"/>
      <c r="I373" s="48"/>
      <c r="J373" s="46"/>
      <c r="K373" s="47"/>
      <c r="L373" s="48"/>
      <c r="M373" s="46"/>
      <c r="N373" s="47"/>
      <c r="O373" s="48"/>
      <c r="P373" s="46"/>
      <c r="Q373" s="47"/>
      <c r="R373" s="48"/>
      <c r="S373" s="49"/>
      <c r="T373" s="49"/>
      <c r="U373" s="49"/>
      <c r="V373" s="49"/>
      <c r="W373" s="184"/>
      <c r="X373" s="50"/>
      <c r="Y373" s="52"/>
      <c r="Z373" s="53"/>
      <c r="AA373" s="54"/>
      <c r="AB373" s="55"/>
      <c r="AC373" s="56"/>
      <c r="AD373" s="54"/>
      <c r="AE373" s="56"/>
      <c r="AF373" s="101"/>
      <c r="AG373" s="57"/>
      <c r="AH373" s="58"/>
      <c r="AI373" s="102"/>
      <c r="AJ373" s="103"/>
      <c r="AK373" s="104"/>
      <c r="AL373" s="104"/>
      <c r="AM373" s="51"/>
      <c r="AN373" s="59"/>
      <c r="AO373" s="60"/>
      <c r="AP373" s="61"/>
      <c r="AQ373" s="62"/>
    </row>
    <row r="374" spans="1:43" ht="18.600000000000001" thickTop="1">
      <c r="A374" s="42"/>
      <c r="B374" s="43"/>
      <c r="C374" s="100"/>
      <c r="D374" s="44"/>
      <c r="E374" s="45"/>
      <c r="F374" s="45"/>
      <c r="G374" s="46"/>
      <c r="H374" s="47"/>
      <c r="I374" s="48"/>
      <c r="J374" s="46"/>
      <c r="K374" s="47"/>
      <c r="L374" s="48"/>
      <c r="M374" s="46"/>
      <c r="N374" s="47"/>
      <c r="O374" s="48"/>
      <c r="P374" s="46"/>
      <c r="Q374" s="47"/>
      <c r="R374" s="48"/>
      <c r="S374" s="49"/>
      <c r="T374" s="49"/>
      <c r="U374" s="49"/>
      <c r="V374" s="49"/>
      <c r="W374" s="184"/>
      <c r="X374" s="50"/>
      <c r="Y374" s="52"/>
      <c r="Z374" s="53"/>
      <c r="AA374" s="54"/>
      <c r="AB374" s="55"/>
      <c r="AC374" s="56"/>
      <c r="AD374" s="54"/>
      <c r="AE374" s="56"/>
      <c r="AF374" s="101"/>
      <c r="AG374" s="57"/>
      <c r="AH374" s="58"/>
      <c r="AI374" s="102"/>
      <c r="AJ374" s="103"/>
      <c r="AK374" s="104"/>
      <c r="AL374" s="104"/>
      <c r="AM374" s="51"/>
      <c r="AN374" s="59"/>
      <c r="AO374" s="60"/>
      <c r="AP374" s="61"/>
      <c r="AQ374" s="62"/>
    </row>
  </sheetData>
  <autoFilter ref="A1:AR1" xr:uid="{5A15888D-BAC3-4C4E-BE97-48B4FC3BDE76}">
    <sortState xmlns:xlrd2="http://schemas.microsoft.com/office/spreadsheetml/2017/richdata2" ref="A2:AR66">
      <sortCondition ref="C1"/>
    </sortState>
  </autoFilter>
  <phoneticPr fontId="20"/>
  <conditionalFormatting sqref="C2:C374">
    <cfRule type="expression" dxfId="2" priority="1">
      <formula>D2="F"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52A5-F015-4815-B7EB-8DF15E25860A}">
  <dimension ref="A1:O511"/>
  <sheetViews>
    <sheetView tabSelected="1" topLeftCell="E1" zoomScale="65" workbookViewId="0">
      <selection activeCell="L12" sqref="L12"/>
    </sheetView>
  </sheetViews>
  <sheetFormatPr defaultColWidth="8.8984375" defaultRowHeight="22.2"/>
  <cols>
    <col min="2" max="2" width="11.3984375" bestFit="1" customWidth="1"/>
    <col min="3" max="3" width="11.3984375" style="97" bestFit="1" customWidth="1"/>
    <col min="4" max="4" width="5.5" bestFit="1" customWidth="1"/>
    <col min="6" max="6" width="15" customWidth="1"/>
    <col min="7" max="10" width="15.59765625" style="91" customWidth="1"/>
    <col min="11" max="11" width="13.5" style="188" customWidth="1"/>
    <col min="12" max="12" width="12.3984375" style="169" customWidth="1"/>
    <col min="13" max="13" width="8.8984375" style="91"/>
    <col min="14" max="14" width="10.09765625" bestFit="1" customWidth="1"/>
    <col min="15" max="15" width="23.5" style="142" bestFit="1" customWidth="1"/>
  </cols>
  <sheetData>
    <row r="1" spans="1:15" ht="20.399999999999999" thickBot="1">
      <c r="A1" s="1" t="s">
        <v>0</v>
      </c>
      <c r="B1" s="2" t="s">
        <v>1</v>
      </c>
      <c r="C1" s="3" t="s">
        <v>2</v>
      </c>
      <c r="D1" s="19" t="s">
        <v>34</v>
      </c>
      <c r="E1" s="4" t="s">
        <v>3</v>
      </c>
      <c r="F1" s="5" t="s">
        <v>4</v>
      </c>
      <c r="G1" s="6" t="s">
        <v>142</v>
      </c>
      <c r="H1" s="7" t="s">
        <v>143</v>
      </c>
      <c r="I1" s="7" t="s">
        <v>144</v>
      </c>
      <c r="J1" s="7" t="s">
        <v>145</v>
      </c>
      <c r="K1" s="191" t="s">
        <v>5</v>
      </c>
      <c r="L1" s="173" t="s">
        <v>6</v>
      </c>
      <c r="M1" s="8" t="s">
        <v>7</v>
      </c>
      <c r="N1" s="38" t="s">
        <v>56</v>
      </c>
      <c r="O1" s="143" t="s">
        <v>148</v>
      </c>
    </row>
    <row r="2" spans="1:15" ht="19.350000000000001" customHeight="1" thickTop="1">
      <c r="A2" s="9" t="str">
        <f>VLOOKUP(C2,vlookup!$A$2:$C$100,2,FALSE)</f>
        <v>M</v>
      </c>
      <c r="B2" s="10">
        <v>45650</v>
      </c>
      <c r="C2" s="15" t="s">
        <v>141</v>
      </c>
      <c r="D2" s="44">
        <f>VLOOKUP(C2,vlookup!$A$2:$F$47,3,FALSE)</f>
        <v>3</v>
      </c>
      <c r="E2" s="11" t="s">
        <v>9</v>
      </c>
      <c r="F2" s="12" t="s">
        <v>138</v>
      </c>
      <c r="G2" s="92">
        <v>1.2754629629629631E-3</v>
      </c>
      <c r="H2" s="93">
        <v>1.2881944444444445E-3</v>
      </c>
      <c r="I2" s="94">
        <v>1.2974537037037037E-3</v>
      </c>
      <c r="J2" s="94">
        <v>1.2789351851851853E-3</v>
      </c>
      <c r="K2" s="185" t="s">
        <v>328</v>
      </c>
      <c r="L2" s="131">
        <v>5403</v>
      </c>
      <c r="M2" s="96">
        <v>26</v>
      </c>
      <c r="N2" s="59" t="str">
        <f>VLOOKUP(C2,vlookup!$A$2:$F$47,6,FALSE)</f>
        <v>S</v>
      </c>
    </row>
    <row r="3" spans="1:15" ht="19.350000000000001" customHeight="1">
      <c r="A3" s="9" t="str">
        <f>VLOOKUP(C3,vlookup!$A$2:$C$100,2,FALSE)</f>
        <v>M</v>
      </c>
      <c r="B3" s="10">
        <v>45650</v>
      </c>
      <c r="C3" s="15" t="s">
        <v>139</v>
      </c>
      <c r="D3" s="44">
        <f>VLOOKUP(C3,vlookup!$A$2:$F$47,3,FALSE)</f>
        <v>1</v>
      </c>
      <c r="E3" s="11" t="s">
        <v>9</v>
      </c>
      <c r="F3" s="12" t="s">
        <v>138</v>
      </c>
      <c r="G3" s="92">
        <v>1.3043981481481483E-3</v>
      </c>
      <c r="H3" s="93">
        <v>1.3171296296296297E-3</v>
      </c>
      <c r="I3" s="94">
        <v>1.3275462962962963E-3</v>
      </c>
      <c r="J3" s="94">
        <v>1.3055555555555555E-3</v>
      </c>
      <c r="K3" s="185" t="s">
        <v>329</v>
      </c>
      <c r="L3" s="178">
        <v>5283</v>
      </c>
      <c r="M3" s="96">
        <v>28</v>
      </c>
      <c r="N3" s="59" t="str">
        <f>VLOOKUP(C3,vlookup!$A$2:$F$47,6,FALSE)</f>
        <v>S</v>
      </c>
    </row>
    <row r="4" spans="1:15" ht="19.350000000000001" customHeight="1">
      <c r="A4" s="9" t="str">
        <f>VLOOKUP(C4,vlookup!$A$2:$C$100,2,FALSE)</f>
        <v>M</v>
      </c>
      <c r="B4" s="10">
        <v>45650</v>
      </c>
      <c r="C4" s="15" t="s">
        <v>156</v>
      </c>
      <c r="D4" s="44">
        <f>VLOOKUP(C4,vlookup!$A$2:$F$47,3,FALSE)</f>
        <v>3</v>
      </c>
      <c r="E4" s="11" t="s">
        <v>9</v>
      </c>
      <c r="F4" s="12" t="s">
        <v>138</v>
      </c>
      <c r="G4" s="92">
        <v>1.2314814814814816E-3</v>
      </c>
      <c r="H4" s="93">
        <v>1.2546296296296296E-3</v>
      </c>
      <c r="I4" s="94">
        <v>1.2569444444444444E-3</v>
      </c>
      <c r="J4" s="94">
        <v>1.2407407407407408E-3</v>
      </c>
      <c r="K4" s="185" t="s">
        <v>316</v>
      </c>
      <c r="L4" s="131">
        <v>5571</v>
      </c>
      <c r="M4" s="96">
        <v>28</v>
      </c>
      <c r="N4" s="59" t="str">
        <f>VLOOKUP(C4,vlookup!$A$2:$F$47,6,FALSE)</f>
        <v>S</v>
      </c>
    </row>
    <row r="5" spans="1:15" ht="19.350000000000001" customHeight="1">
      <c r="A5" s="9" t="str">
        <f>VLOOKUP(C5,vlookup!$A$2:$C$100,2,FALSE)</f>
        <v>M</v>
      </c>
      <c r="B5" s="10">
        <v>45650</v>
      </c>
      <c r="C5" s="15" t="s">
        <v>234</v>
      </c>
      <c r="D5" s="44">
        <f>VLOOKUP(C5,vlookup!$A$2:$F$47,3,FALSE)</f>
        <v>1</v>
      </c>
      <c r="E5" s="11" t="s">
        <v>9</v>
      </c>
      <c r="F5" s="12" t="s">
        <v>138</v>
      </c>
      <c r="G5" s="92">
        <v>1.2893518518518519E-3</v>
      </c>
      <c r="H5" s="93">
        <v>1.3032407407407407E-3</v>
      </c>
      <c r="I5" s="94">
        <v>1.2951388888888889E-3</v>
      </c>
      <c r="J5" s="94">
        <v>1.2465277777777778E-3</v>
      </c>
      <c r="K5" s="185" t="s">
        <v>330</v>
      </c>
      <c r="L5" s="131">
        <v>5409</v>
      </c>
      <c r="M5" s="96">
        <v>28</v>
      </c>
      <c r="N5" s="59" t="str">
        <f>VLOOKUP(C5,vlookup!$A$2:$F$47,6,FALSE)</f>
        <v>S</v>
      </c>
    </row>
    <row r="6" spans="1:15" ht="19.350000000000001" customHeight="1">
      <c r="A6" s="144" t="str">
        <f>VLOOKUP(C6,vlookup!$A$2:$C$100,2,FALSE)</f>
        <v>W</v>
      </c>
      <c r="B6" s="10">
        <v>45650</v>
      </c>
      <c r="C6" s="15" t="s">
        <v>235</v>
      </c>
      <c r="D6" s="44">
        <f>VLOOKUP(C6,vlookup!$A$2:$F$47,3,FALSE)</f>
        <v>2</v>
      </c>
      <c r="E6" s="11" t="s">
        <v>9</v>
      </c>
      <c r="F6" s="12" t="s">
        <v>236</v>
      </c>
      <c r="G6" s="92"/>
      <c r="H6" s="93"/>
      <c r="I6" s="94"/>
      <c r="J6" s="94"/>
      <c r="K6" s="185"/>
      <c r="L6" s="131"/>
      <c r="M6" s="96"/>
      <c r="N6" s="59" t="str">
        <f>VLOOKUP(C6,vlookup!$A$2:$F$47,6,FALSE)</f>
        <v>S</v>
      </c>
    </row>
    <row r="7" spans="1:15" ht="19.350000000000001" customHeight="1">
      <c r="A7" s="144" t="str">
        <f>VLOOKUP(C7,vlookup!$A$2:$C$100,2,FALSE)</f>
        <v>W</v>
      </c>
      <c r="B7" s="10">
        <v>45650</v>
      </c>
      <c r="C7" s="15" t="s">
        <v>90</v>
      </c>
      <c r="D7" s="44">
        <f>VLOOKUP(C7,vlookup!$A$2:$F$47,3,FALSE)</f>
        <v>3</v>
      </c>
      <c r="E7" s="11" t="s">
        <v>9</v>
      </c>
      <c r="F7" s="12" t="s">
        <v>138</v>
      </c>
      <c r="G7" s="92">
        <v>1.4027777777777777E-3</v>
      </c>
      <c r="H7" s="93">
        <v>1.4375E-3</v>
      </c>
      <c r="I7" s="94">
        <v>1.4756944444444444E-3</v>
      </c>
      <c r="J7" s="94">
        <v>1.4050925925925928E-3</v>
      </c>
      <c r="K7" s="185" t="s">
        <v>331</v>
      </c>
      <c r="L7" s="131">
        <v>4854</v>
      </c>
      <c r="M7" s="96">
        <v>26</v>
      </c>
      <c r="N7" s="59" t="str">
        <f>VLOOKUP(C7,vlookup!$A$2:$F$47,6,FALSE)</f>
        <v>B</v>
      </c>
    </row>
    <row r="8" spans="1:15" ht="19.350000000000001" customHeight="1">
      <c r="A8" s="9" t="str">
        <f>VLOOKUP(C8,vlookup!$A$2:$C$100,2,FALSE)</f>
        <v>M</v>
      </c>
      <c r="B8" s="10">
        <v>45650</v>
      </c>
      <c r="C8" s="15" t="s">
        <v>15</v>
      </c>
      <c r="D8" s="44">
        <f>VLOOKUP(C8,vlookup!$A$2:$F$47,3,FALSE)</f>
        <v>3</v>
      </c>
      <c r="E8" s="11" t="s">
        <v>9</v>
      </c>
      <c r="F8" s="12" t="s">
        <v>138</v>
      </c>
      <c r="G8" s="92">
        <v>1.25E-3</v>
      </c>
      <c r="H8" s="93">
        <v>1.2488425925925926E-3</v>
      </c>
      <c r="I8" s="94">
        <v>1.2488425925925926E-3</v>
      </c>
      <c r="J8" s="94">
        <v>1.2662037037037038E-3</v>
      </c>
      <c r="K8" s="185" t="s">
        <v>327</v>
      </c>
      <c r="L8" s="131">
        <v>5537</v>
      </c>
      <c r="M8" s="96">
        <v>30</v>
      </c>
      <c r="N8" s="59" t="str">
        <f>VLOOKUP(C8,vlookup!$A$2:$F$47,6,FALSE)</f>
        <v>S</v>
      </c>
    </row>
    <row r="9" spans="1:15" ht="19.350000000000001" customHeight="1">
      <c r="A9" s="9" t="str">
        <f>VLOOKUP(C9,vlookup!$A$2:$C$100,2,FALSE)</f>
        <v>M</v>
      </c>
      <c r="B9" s="10">
        <v>45650</v>
      </c>
      <c r="C9" s="149" t="s">
        <v>29</v>
      </c>
      <c r="D9" s="44">
        <f>VLOOKUP(C9,vlookup!$A$2:$F$47,3,FALSE)</f>
        <v>2</v>
      </c>
      <c r="E9" s="11" t="s">
        <v>9</v>
      </c>
      <c r="F9" s="12" t="s">
        <v>138</v>
      </c>
      <c r="G9" s="13">
        <v>1.3402777777777777E-3</v>
      </c>
      <c r="H9" s="14">
        <v>1.3472222222222223E-3</v>
      </c>
      <c r="I9" s="14">
        <v>1.3506944444444445E-3</v>
      </c>
      <c r="J9" s="14">
        <v>1.3171296296296297E-3</v>
      </c>
      <c r="K9" s="185" t="s">
        <v>332</v>
      </c>
      <c r="L9" s="132">
        <v>5188</v>
      </c>
      <c r="M9" s="96">
        <v>27</v>
      </c>
      <c r="N9" s="59" t="str">
        <f>VLOOKUP(C9,vlookup!$A$2:$F$47,6,FALSE)</f>
        <v>B</v>
      </c>
    </row>
    <row r="10" spans="1:15" ht="19.350000000000001" customHeight="1">
      <c r="A10" s="144" t="str">
        <f>VLOOKUP(C10,vlookup!$A$2:$C$100,2,FALSE)</f>
        <v>W</v>
      </c>
      <c r="B10" s="10">
        <v>45650</v>
      </c>
      <c r="C10" s="15" t="s">
        <v>146</v>
      </c>
      <c r="D10" s="44">
        <f>VLOOKUP(C10,vlookup!$A$2:$F$47,3,FALSE)</f>
        <v>1</v>
      </c>
      <c r="E10" s="11" t="s">
        <v>9</v>
      </c>
      <c r="F10" s="12" t="s">
        <v>138</v>
      </c>
      <c r="G10" s="92">
        <v>1.3958333333333333E-3</v>
      </c>
      <c r="H10" s="93">
        <v>1.4236111111111112E-3</v>
      </c>
      <c r="I10" s="94">
        <v>1.4351851851851852E-3</v>
      </c>
      <c r="J10" s="94">
        <v>1.431712962962963E-3</v>
      </c>
      <c r="K10" s="185" t="s">
        <v>333</v>
      </c>
      <c r="L10" s="131">
        <v>4882</v>
      </c>
      <c r="M10" s="96">
        <v>29</v>
      </c>
      <c r="N10" s="59" t="str">
        <f>VLOOKUP(C10,vlookup!$A$2:$F$47,6,FALSE)</f>
        <v>S</v>
      </c>
    </row>
    <row r="11" spans="1:15" ht="19.350000000000001" customHeight="1">
      <c r="A11" s="9" t="str">
        <f>VLOOKUP(C11,vlookup!$A$2:$C$100,2,FALSE)</f>
        <v>M</v>
      </c>
      <c r="B11" s="10">
        <v>45650</v>
      </c>
      <c r="C11" s="15" t="s">
        <v>23</v>
      </c>
      <c r="D11" s="44">
        <f>VLOOKUP(C11,vlookup!$A$2:$F$47,3,FALSE)</f>
        <v>2</v>
      </c>
      <c r="E11" s="11" t="s">
        <v>9</v>
      </c>
      <c r="F11" s="12" t="s">
        <v>138</v>
      </c>
      <c r="G11" s="92">
        <v>1.2604166666666666E-3</v>
      </c>
      <c r="H11" s="93">
        <v>1.2847222222222223E-3</v>
      </c>
      <c r="I11" s="94">
        <v>1.2916666666666667E-3</v>
      </c>
      <c r="J11" s="94">
        <v>1.2662037037037038E-3</v>
      </c>
      <c r="K11" s="185" t="s">
        <v>334</v>
      </c>
      <c r="L11" s="131">
        <v>5441</v>
      </c>
      <c r="M11" s="96">
        <v>28</v>
      </c>
      <c r="N11" s="59" t="str">
        <f>VLOOKUP(C11,vlookup!$A$2:$F$47,6,FALSE)</f>
        <v>S</v>
      </c>
    </row>
    <row r="12" spans="1:15" ht="19.350000000000001" customHeight="1">
      <c r="A12" s="144" t="str">
        <f>VLOOKUP(C12,vlookup!$A$2:$C$100,2,FALSE)</f>
        <v>W</v>
      </c>
      <c r="B12" s="10">
        <v>45650</v>
      </c>
      <c r="C12" s="153" t="s">
        <v>168</v>
      </c>
      <c r="D12" s="44">
        <f>VLOOKUP(C12,vlookup!$A$2:$F$47,3,FALSE)</f>
        <v>3</v>
      </c>
      <c r="E12" s="11" t="s">
        <v>9</v>
      </c>
      <c r="F12" s="141" t="s">
        <v>138</v>
      </c>
      <c r="G12" s="160">
        <v>1.5046296296296296E-3</v>
      </c>
      <c r="H12" s="161">
        <v>1.5185185185185184E-3</v>
      </c>
      <c r="I12" s="161">
        <v>1.511574074074074E-3</v>
      </c>
      <c r="J12" s="162">
        <v>1.4907407407407408E-3</v>
      </c>
      <c r="K12" s="185" t="s">
        <v>335</v>
      </c>
      <c r="L12" s="132">
        <v>4607</v>
      </c>
      <c r="M12" s="96">
        <v>32</v>
      </c>
      <c r="N12" s="59" t="str">
        <f>VLOOKUP(C12,vlookup!$A$2:$F$47,6,FALSE)</f>
        <v>B</v>
      </c>
    </row>
    <row r="13" spans="1:15" ht="19.350000000000001" customHeight="1">
      <c r="A13" s="9" t="str">
        <f>VLOOKUP(C13,vlookup!$A$2:$C$100,2,FALSE)</f>
        <v>M</v>
      </c>
      <c r="B13" s="10">
        <v>45650</v>
      </c>
      <c r="C13" s="15" t="s">
        <v>240</v>
      </c>
      <c r="D13" s="44">
        <f>VLOOKUP(C13,vlookup!$A$2:$F$47,3,FALSE)</f>
        <v>1</v>
      </c>
      <c r="E13" s="11" t="s">
        <v>9</v>
      </c>
      <c r="F13" s="141" t="s">
        <v>138</v>
      </c>
      <c r="G13" s="92">
        <v>1.1967592592592594E-3</v>
      </c>
      <c r="H13" s="93">
        <v>1.2094907407407408E-3</v>
      </c>
      <c r="I13" s="94">
        <v>1.2118055555555556E-3</v>
      </c>
      <c r="J13" s="94">
        <v>1.210648148148148E-3</v>
      </c>
      <c r="K13" s="185" t="s">
        <v>336</v>
      </c>
      <c r="L13" s="131">
        <v>5750</v>
      </c>
      <c r="M13" s="96">
        <v>29</v>
      </c>
      <c r="N13" s="59" t="str">
        <f>VLOOKUP(C13,vlookup!$A$2:$F$47,6,FALSE)</f>
        <v>B</v>
      </c>
    </row>
    <row r="14" spans="1:15" ht="19.350000000000001" customHeight="1">
      <c r="A14" s="144" t="str">
        <f>VLOOKUP(C14,vlookup!$A$2:$C$100,2,FALSE)</f>
        <v>W</v>
      </c>
      <c r="B14" s="10">
        <v>45650</v>
      </c>
      <c r="C14" s="153" t="s">
        <v>173</v>
      </c>
      <c r="D14" s="44">
        <v>2</v>
      </c>
      <c r="E14" s="11" t="s">
        <v>9</v>
      </c>
      <c r="F14" s="141" t="s">
        <v>138</v>
      </c>
      <c r="G14" s="160">
        <v>1.4814814814814814E-3</v>
      </c>
      <c r="H14" s="161">
        <v>1.5E-3</v>
      </c>
      <c r="I14" s="161">
        <v>1.5046296296296296E-3</v>
      </c>
      <c r="J14" s="162">
        <v>1.5127314814814814E-3</v>
      </c>
      <c r="K14" s="185" t="s">
        <v>337</v>
      </c>
      <c r="L14" s="132">
        <v>4628</v>
      </c>
      <c r="M14" s="96">
        <v>30</v>
      </c>
      <c r="N14" s="59" t="s">
        <v>12</v>
      </c>
    </row>
    <row r="15" spans="1:15" ht="19.350000000000001" customHeight="1">
      <c r="A15" s="9" t="str">
        <f>VLOOKUP(C15,vlookup!$A$2:$C$100,2,FALSE)</f>
        <v>M</v>
      </c>
      <c r="B15" s="10">
        <v>45650</v>
      </c>
      <c r="C15" s="149" t="s">
        <v>28</v>
      </c>
      <c r="D15" s="44">
        <f>VLOOKUP(C15,vlookup!$A$2:$F$47,3,FALSE)</f>
        <v>2</v>
      </c>
      <c r="E15" s="11" t="s">
        <v>9</v>
      </c>
      <c r="F15" s="141" t="s">
        <v>138</v>
      </c>
      <c r="G15" s="92"/>
      <c r="H15" s="93"/>
      <c r="I15" s="94"/>
      <c r="J15" s="94"/>
      <c r="K15" s="185"/>
      <c r="L15" s="131"/>
      <c r="M15" s="96"/>
      <c r="N15" s="59" t="str">
        <f>VLOOKUP(C15,vlookup!$A$2:$F$47,6,FALSE)</f>
        <v>S</v>
      </c>
    </row>
    <row r="16" spans="1:15" ht="19.350000000000001" customHeight="1">
      <c r="A16" s="9" t="str">
        <f>VLOOKUP(C16,vlookup!$A$2:$C$100,2,FALSE)</f>
        <v>M</v>
      </c>
      <c r="B16" s="10">
        <v>45650</v>
      </c>
      <c r="C16" s="15" t="s">
        <v>102</v>
      </c>
      <c r="D16" s="44">
        <f>VLOOKUP(C16,vlookup!$A$2:$F$47,3,FALSE)</f>
        <v>3</v>
      </c>
      <c r="E16" s="11" t="s">
        <v>9</v>
      </c>
      <c r="F16" s="141" t="s">
        <v>138</v>
      </c>
      <c r="G16" s="145">
        <v>1.267361111111111E-3</v>
      </c>
      <c r="H16" s="146">
        <v>1.2858796296296297E-3</v>
      </c>
      <c r="I16" s="147">
        <v>1.2974537037037037E-3</v>
      </c>
      <c r="J16" s="148">
        <v>1.2581018518518518E-3</v>
      </c>
      <c r="K16" s="185" t="s">
        <v>338</v>
      </c>
      <c r="L16" s="131">
        <v>5436</v>
      </c>
      <c r="M16" s="96">
        <v>29</v>
      </c>
      <c r="N16" s="59" t="str">
        <f>VLOOKUP(C16,vlookup!$A$2:$F$47,6,FALSE)</f>
        <v>B</v>
      </c>
    </row>
    <row r="17" spans="1:14" ht="19.350000000000001" customHeight="1">
      <c r="A17" s="9" t="str">
        <f>VLOOKUP(C17,vlookup!$A$2:$C$100,2,FALSE)</f>
        <v>M</v>
      </c>
      <c r="B17" s="10">
        <v>45650</v>
      </c>
      <c r="C17" s="15" t="s">
        <v>150</v>
      </c>
      <c r="D17" s="44">
        <f>VLOOKUP(C17,vlookup!$A$2:$F$47,3,FALSE)</f>
        <v>2</v>
      </c>
      <c r="E17" s="11" t="s">
        <v>9</v>
      </c>
      <c r="F17" s="141" t="s">
        <v>138</v>
      </c>
      <c r="G17" s="92">
        <v>1.2986111111111111E-3</v>
      </c>
      <c r="H17" s="93">
        <v>1.3171296296296297E-3</v>
      </c>
      <c r="I17" s="94">
        <v>1.3217592592592593E-3</v>
      </c>
      <c r="J17" s="94">
        <v>1.2928240740740741E-3</v>
      </c>
      <c r="K17" s="185" t="s">
        <v>339</v>
      </c>
      <c r="L17" s="131">
        <v>5308</v>
      </c>
      <c r="M17" s="96">
        <v>27</v>
      </c>
      <c r="N17" s="59" t="str">
        <f>VLOOKUP(C17,vlookup!$A$2:$F$47,6,FALSE)</f>
        <v>B</v>
      </c>
    </row>
    <row r="18" spans="1:14" ht="19.350000000000001" customHeight="1">
      <c r="A18" s="9" t="str">
        <f>VLOOKUP(C18,vlookup!$A$2:$C$100,2,FALSE)</f>
        <v>M</v>
      </c>
      <c r="B18" s="10">
        <v>45650</v>
      </c>
      <c r="C18" s="149" t="s">
        <v>167</v>
      </c>
      <c r="D18" s="44">
        <v>1</v>
      </c>
      <c r="E18" s="11" t="s">
        <v>9</v>
      </c>
      <c r="F18" s="141" t="s">
        <v>138</v>
      </c>
      <c r="G18" s="160">
        <v>1.3449074074074075E-3</v>
      </c>
      <c r="H18" s="161">
        <v>1.3472222222222223E-3</v>
      </c>
      <c r="I18" s="161">
        <v>1.3657407407407407E-3</v>
      </c>
      <c r="J18" s="162">
        <v>1.3541666666666667E-3</v>
      </c>
      <c r="K18" s="185" t="s">
        <v>340</v>
      </c>
      <c r="L18" s="132">
        <v>5131</v>
      </c>
      <c r="M18" s="96">
        <v>26</v>
      </c>
      <c r="N18" s="59" t="s">
        <v>14</v>
      </c>
    </row>
    <row r="19" spans="1:14" ht="18.75" customHeight="1">
      <c r="A19" s="9" t="str">
        <f>VLOOKUP(C19,vlookup!$A$2:$C$100,2,FALSE)</f>
        <v>M</v>
      </c>
      <c r="B19" s="10">
        <v>45650</v>
      </c>
      <c r="C19" s="15" t="s">
        <v>140</v>
      </c>
      <c r="D19" s="44">
        <f>VLOOKUP(C19,vlookup!$A$2:$F$47,3,FALSE)</f>
        <v>1</v>
      </c>
      <c r="E19" s="11" t="s">
        <v>9</v>
      </c>
      <c r="F19" s="141" t="s">
        <v>138</v>
      </c>
      <c r="G19" s="92">
        <v>1.2951388888888889E-3</v>
      </c>
      <c r="H19" s="93">
        <v>1.3020833333333333E-3</v>
      </c>
      <c r="I19" s="94">
        <v>1.3125000000000001E-3</v>
      </c>
      <c r="J19" s="94">
        <v>1.3171296296296297E-3</v>
      </c>
      <c r="K19" s="185" t="s">
        <v>341</v>
      </c>
      <c r="L19" s="131">
        <v>5311</v>
      </c>
      <c r="M19" s="96">
        <v>29</v>
      </c>
      <c r="N19" s="59" t="str">
        <f>VLOOKUP(C19,vlookup!$A$2:$F$47,6,FALSE)</f>
        <v>B</v>
      </c>
    </row>
    <row r="20" spans="1:14" ht="18.75" customHeight="1">
      <c r="A20" s="9" t="str">
        <f>VLOOKUP(C20,vlookup!$A$2:$C$100,2,FALSE)</f>
        <v>M</v>
      </c>
      <c r="B20" s="10">
        <v>45650</v>
      </c>
      <c r="C20" s="149" t="s">
        <v>26</v>
      </c>
      <c r="D20" s="44">
        <f>VLOOKUP(C20,vlookup!$A$2:$F$47,3,FALSE)</f>
        <v>2</v>
      </c>
      <c r="E20" s="11" t="s">
        <v>9</v>
      </c>
      <c r="F20" s="12" t="s">
        <v>138</v>
      </c>
      <c r="G20" s="160">
        <v>1.2662037037037038E-3</v>
      </c>
      <c r="H20" s="161">
        <v>1.3113425925925925E-3</v>
      </c>
      <c r="I20" s="161">
        <v>1.3229166666666667E-3</v>
      </c>
      <c r="J20" s="162">
        <v>1.3067129629629631E-3</v>
      </c>
      <c r="K20" s="185" t="s">
        <v>342</v>
      </c>
      <c r="L20" s="132">
        <v>5333</v>
      </c>
      <c r="M20" s="96">
        <v>24</v>
      </c>
      <c r="N20" s="59" t="str">
        <f>VLOOKUP(C20,vlookup!$A$2:$F$47,6,FALSE)</f>
        <v>S</v>
      </c>
    </row>
    <row r="21" spans="1:14" ht="19.350000000000001" customHeight="1">
      <c r="A21" s="9" t="str">
        <f>VLOOKUP(C21,vlookup!$A$2:$C$100,2,FALSE)</f>
        <v>M</v>
      </c>
      <c r="B21" s="10">
        <v>45650</v>
      </c>
      <c r="C21" s="149" t="s">
        <v>30</v>
      </c>
      <c r="D21" s="44">
        <f>VLOOKUP(C21,vlookup!$A$2:$F$47,3,FALSE)</f>
        <v>2</v>
      </c>
      <c r="E21" s="11" t="s">
        <v>9</v>
      </c>
      <c r="F21" s="12" t="s">
        <v>138</v>
      </c>
      <c r="G21" s="92"/>
      <c r="H21" s="93"/>
      <c r="I21" s="94"/>
      <c r="J21" s="94"/>
      <c r="K21" s="185"/>
      <c r="L21" s="131"/>
      <c r="M21" s="96"/>
      <c r="N21" s="59" t="str">
        <f>VLOOKUP(C21,vlookup!$A$2:$F$47,6,FALSE)</f>
        <v>B</v>
      </c>
    </row>
    <row r="22" spans="1:14" ht="19.350000000000001" customHeight="1">
      <c r="A22" s="9" t="str">
        <f>VLOOKUP(C22,vlookup!$A$2:$C$100,2,FALSE)</f>
        <v>M</v>
      </c>
      <c r="B22" s="10">
        <v>45650</v>
      </c>
      <c r="C22" s="15" t="s">
        <v>149</v>
      </c>
      <c r="D22" s="44">
        <f>VLOOKUP(C22,vlookup!$A$2:$F$47,3,FALSE)</f>
        <v>1</v>
      </c>
      <c r="E22" s="11" t="s">
        <v>9</v>
      </c>
      <c r="F22" s="12" t="s">
        <v>138</v>
      </c>
      <c r="G22" s="92">
        <v>1.2453703703703702E-3</v>
      </c>
      <c r="H22" s="93">
        <v>1.2407407407407408E-3</v>
      </c>
      <c r="I22" s="94">
        <v>1.2372685185185186E-3</v>
      </c>
      <c r="J22" s="94">
        <v>1.2280092592592592E-3</v>
      </c>
      <c r="K22" s="185" t="s">
        <v>299</v>
      </c>
      <c r="L22" s="131">
        <v>5606</v>
      </c>
      <c r="M22" s="96">
        <v>29</v>
      </c>
      <c r="N22" s="59" t="str">
        <f>VLOOKUP(C22,vlookup!$A$2:$F$47,6,FALSE)</f>
        <v>B</v>
      </c>
    </row>
    <row r="23" spans="1:14" ht="19.350000000000001" customHeight="1">
      <c r="A23" s="9" t="str">
        <f>VLOOKUP(C23,vlookup!$A$2:$C$100,2,FALSE)</f>
        <v>M</v>
      </c>
      <c r="B23" s="10">
        <v>45650</v>
      </c>
      <c r="C23" s="15" t="s">
        <v>155</v>
      </c>
      <c r="D23" s="44">
        <f>VLOOKUP(C23,vlookup!$A$2:$F$47,3,FALSE)</f>
        <v>3</v>
      </c>
      <c r="E23" s="11" t="s">
        <v>9</v>
      </c>
      <c r="F23" s="12" t="s">
        <v>138</v>
      </c>
      <c r="G23" s="92">
        <v>1.244212962962963E-3</v>
      </c>
      <c r="H23" s="93">
        <v>1.2534722222222222E-3</v>
      </c>
      <c r="I23" s="94">
        <v>1.255787037037037E-3</v>
      </c>
      <c r="J23" s="94">
        <v>1.2476851851851852E-3</v>
      </c>
      <c r="K23" s="185" t="s">
        <v>318</v>
      </c>
      <c r="L23" s="131">
        <v>5553</v>
      </c>
      <c r="M23" s="96">
        <v>28</v>
      </c>
      <c r="N23" s="59" t="str">
        <f>VLOOKUP(C23,vlookup!$A$2:$F$47,6,FALSE)</f>
        <v>B</v>
      </c>
    </row>
    <row r="24" spans="1:14" ht="19.350000000000001" customHeight="1">
      <c r="A24" s="144" t="str">
        <f>VLOOKUP(C24,vlookup!$A$2:$C$100,2,FALSE)</f>
        <v>W</v>
      </c>
      <c r="B24" s="10">
        <v>45650</v>
      </c>
      <c r="C24" s="15" t="s">
        <v>89</v>
      </c>
      <c r="D24" s="44">
        <f>VLOOKUP(C24,vlookup!$A$2:$F$47,3,FALSE)</f>
        <v>3</v>
      </c>
      <c r="E24" s="11" t="s">
        <v>9</v>
      </c>
      <c r="F24" s="12" t="s">
        <v>138</v>
      </c>
      <c r="G24" s="92">
        <v>1.4189814814814814E-3</v>
      </c>
      <c r="H24" s="93">
        <v>1.4155092592592592E-3</v>
      </c>
      <c r="I24" s="94">
        <v>1.4074074074074073E-3</v>
      </c>
      <c r="J24" s="94">
        <v>1.4027777777777777E-3</v>
      </c>
      <c r="K24" s="185" t="s">
        <v>302</v>
      </c>
      <c r="L24" s="131">
        <v>4919</v>
      </c>
      <c r="M24" s="96">
        <v>30</v>
      </c>
      <c r="N24" s="59" t="str">
        <f>VLOOKUP(C24,vlookup!$A$2:$F$47,6,FALSE)</f>
        <v>S</v>
      </c>
    </row>
    <row r="25" spans="1:14" ht="19.350000000000001" customHeight="1">
      <c r="A25" s="9" t="str">
        <f>VLOOKUP(C25,vlookup!$A$2:$C$100,2,FALSE)</f>
        <v>M</v>
      </c>
      <c r="B25" s="10">
        <v>45650</v>
      </c>
      <c r="C25" s="15" t="s">
        <v>21</v>
      </c>
      <c r="D25" s="44">
        <f>VLOOKUP(C25,vlookup!$A$2:$F$47,3,FALSE)</f>
        <v>3</v>
      </c>
      <c r="E25" s="11" t="s">
        <v>9</v>
      </c>
      <c r="F25" s="12" t="s">
        <v>138</v>
      </c>
      <c r="G25" s="92">
        <v>1.2476851851851852E-3</v>
      </c>
      <c r="H25" s="93">
        <v>1.261574074074074E-3</v>
      </c>
      <c r="I25" s="94">
        <v>1.2766203703703702E-3</v>
      </c>
      <c r="J25" s="94">
        <v>1.261574074074074E-3</v>
      </c>
      <c r="K25" s="185" t="s">
        <v>343</v>
      </c>
      <c r="L25" s="131">
        <v>5502</v>
      </c>
      <c r="M25" s="96">
        <v>30</v>
      </c>
      <c r="N25" s="59" t="str">
        <f>VLOOKUP(C25,vlookup!$A$2:$F$47,6,FALSE)</f>
        <v>B</v>
      </c>
    </row>
    <row r="26" spans="1:14" ht="19.350000000000001" customHeight="1">
      <c r="A26" s="9" t="str">
        <f>VLOOKUP(C26,vlookup!$A$2:$C$100,2,FALSE)</f>
        <v>M</v>
      </c>
      <c r="B26" s="10">
        <v>45650</v>
      </c>
      <c r="C26" s="149" t="s">
        <v>88</v>
      </c>
      <c r="D26" s="44">
        <f>VLOOKUP(C26,vlookup!$A$2:$F$47,3,FALSE)</f>
        <v>2</v>
      </c>
      <c r="E26" s="11" t="s">
        <v>9</v>
      </c>
      <c r="F26" s="12" t="s">
        <v>138</v>
      </c>
      <c r="G26" s="92">
        <v>1.2743055555555554E-3</v>
      </c>
      <c r="H26" s="93">
        <v>1.2916666666666667E-3</v>
      </c>
      <c r="I26" s="94">
        <v>1.3125000000000001E-3</v>
      </c>
      <c r="J26" s="94">
        <v>1.2893518518518519E-3</v>
      </c>
      <c r="K26" s="185" t="s">
        <v>344</v>
      </c>
      <c r="L26" s="131">
        <v>5373</v>
      </c>
      <c r="M26" s="96">
        <v>28</v>
      </c>
      <c r="N26" s="59" t="str">
        <f>VLOOKUP(C26,vlookup!$A$2:$F$47,6,FALSE)</f>
        <v>B</v>
      </c>
    </row>
    <row r="27" spans="1:14" ht="19.350000000000001" customHeight="1">
      <c r="A27" s="9" t="e">
        <f>VLOOKUP(C27,vlookup!$A$2:$C$100,2,FALSE)</f>
        <v>#N/A</v>
      </c>
      <c r="B27" s="10">
        <v>45650</v>
      </c>
      <c r="C27" s="15" t="s">
        <v>151</v>
      </c>
      <c r="D27" s="44" t="e">
        <f>VLOOKUP(C27,vlookup!$A$2:$F$47,3,FALSE)</f>
        <v>#N/A</v>
      </c>
      <c r="E27" s="11" t="s">
        <v>9</v>
      </c>
      <c r="F27" s="12" t="s">
        <v>138</v>
      </c>
      <c r="G27" s="92">
        <v>1.2731481481481483E-3</v>
      </c>
      <c r="H27" s="93">
        <v>1.3067129629629631E-3</v>
      </c>
      <c r="I27" s="94">
        <v>1.3310185185185185E-3</v>
      </c>
      <c r="J27" s="94">
        <v>1.3252314814814815E-3</v>
      </c>
      <c r="K27" s="185" t="s">
        <v>345</v>
      </c>
      <c r="L27" s="131">
        <v>5304</v>
      </c>
      <c r="M27" s="96">
        <v>27</v>
      </c>
      <c r="N27" s="59" t="e">
        <f>VLOOKUP(C27,vlookup!$A$2:$F$47,6,FALSE)</f>
        <v>#N/A</v>
      </c>
    </row>
    <row r="28" spans="1:14" ht="19.350000000000001" customHeight="1">
      <c r="A28" s="9" t="str">
        <f>VLOOKUP(C28,vlookup!$A$2:$C$100,2,FALSE)</f>
        <v>M</v>
      </c>
      <c r="B28" s="10">
        <v>45650</v>
      </c>
      <c r="C28" s="15" t="s">
        <v>170</v>
      </c>
      <c r="D28" s="44">
        <f>VLOOKUP(C28,vlookup!$A$2:$F$47,3,FALSE)</f>
        <v>1</v>
      </c>
      <c r="E28" s="11" t="s">
        <v>9</v>
      </c>
      <c r="F28" s="12" t="s">
        <v>138</v>
      </c>
      <c r="G28" s="92">
        <v>1.2916666666666667E-3</v>
      </c>
      <c r="H28" s="93">
        <v>1.3159722222222223E-3</v>
      </c>
      <c r="I28" s="94">
        <v>1.3136574074074075E-3</v>
      </c>
      <c r="J28" s="94">
        <v>1.2662037037037038E-3</v>
      </c>
      <c r="K28" s="185" t="s">
        <v>346</v>
      </c>
      <c r="L28" s="131">
        <v>5354</v>
      </c>
      <c r="M28" s="96">
        <v>31</v>
      </c>
      <c r="N28" s="59" t="str">
        <f>VLOOKUP(C28,vlookup!$A$2:$F$47,6,FALSE)</f>
        <v>S</v>
      </c>
    </row>
    <row r="29" spans="1:14" ht="19.350000000000001" customHeight="1">
      <c r="A29" s="9" t="str">
        <f>VLOOKUP(C29,vlookup!$A$2:$C$100,2,FALSE)</f>
        <v>M</v>
      </c>
      <c r="B29" s="10">
        <v>45650</v>
      </c>
      <c r="C29" s="15" t="s">
        <v>158</v>
      </c>
      <c r="D29" s="44">
        <f>VLOOKUP(C29,vlookup!$A$2:$F$47,3,FALSE)</f>
        <v>1</v>
      </c>
      <c r="E29" s="11" t="s">
        <v>9</v>
      </c>
      <c r="F29" s="12" t="s">
        <v>138</v>
      </c>
      <c r="G29" s="92">
        <v>1.3020833333333333E-3</v>
      </c>
      <c r="H29" s="93">
        <v>1.3032407407407407E-3</v>
      </c>
      <c r="I29" s="94">
        <v>1.3113425925925925E-3</v>
      </c>
      <c r="J29" s="94">
        <v>1.2858796296296297E-3</v>
      </c>
      <c r="K29" s="185" t="s">
        <v>347</v>
      </c>
      <c r="L29" s="131">
        <v>5335</v>
      </c>
      <c r="M29" s="96">
        <v>27</v>
      </c>
      <c r="N29" s="59" t="str">
        <f>VLOOKUP(C29,vlookup!$A$2:$F$47,6,FALSE)</f>
        <v>B</v>
      </c>
    </row>
    <row r="30" spans="1:14" ht="19.350000000000001" customHeight="1">
      <c r="A30" s="9" t="str">
        <f>VLOOKUP(C30,vlookup!$A$2:$C$100,2,FALSE)</f>
        <v>M</v>
      </c>
      <c r="B30" s="10">
        <v>45650</v>
      </c>
      <c r="C30" s="15" t="s">
        <v>25</v>
      </c>
      <c r="D30" s="44">
        <f>VLOOKUP(C30,vlookup!$A$2:$F$47,3,FALSE)</f>
        <v>2</v>
      </c>
      <c r="E30" s="11" t="s">
        <v>9</v>
      </c>
      <c r="F30" s="12" t="s">
        <v>138</v>
      </c>
      <c r="G30" s="92">
        <v>1.2858796296296297E-3</v>
      </c>
      <c r="H30" s="93">
        <v>1.3043981481481483E-3</v>
      </c>
      <c r="I30" s="94">
        <v>1.3125000000000001E-3</v>
      </c>
      <c r="J30" s="94">
        <v>1.2812500000000001E-3</v>
      </c>
      <c r="K30" s="185" t="s">
        <v>346</v>
      </c>
      <c r="L30" s="131">
        <v>5355</v>
      </c>
      <c r="M30" s="96">
        <v>25</v>
      </c>
      <c r="N30" s="59" t="str">
        <f>VLOOKUP(C30,vlookup!$A$2:$F$47,6,FALSE)</f>
        <v>B</v>
      </c>
    </row>
    <row r="31" spans="1:14" ht="19.350000000000001" customHeight="1">
      <c r="A31" s="9" t="str">
        <f>VLOOKUP(C31,vlookup!$A$2:$C$100,2,FALSE)</f>
        <v>M</v>
      </c>
      <c r="B31" s="10">
        <v>45650</v>
      </c>
      <c r="C31" s="149" t="s">
        <v>20</v>
      </c>
      <c r="D31" s="44">
        <f>VLOOKUP(C31,vlookup!$A$2:$F$47,3,FALSE)</f>
        <v>2</v>
      </c>
      <c r="E31" s="11" t="s">
        <v>9</v>
      </c>
      <c r="F31" s="12" t="s">
        <v>138</v>
      </c>
      <c r="G31" s="13">
        <v>1.2372685185185186E-3</v>
      </c>
      <c r="H31" s="14">
        <v>1.2430555555555556E-3</v>
      </c>
      <c r="I31" s="14">
        <v>1.2800925925925924E-3</v>
      </c>
      <c r="J31" s="14">
        <v>1.2662037037037038E-3</v>
      </c>
      <c r="K31" s="185" t="s">
        <v>348</v>
      </c>
      <c r="L31" s="132">
        <v>5524</v>
      </c>
      <c r="M31" s="96">
        <v>27</v>
      </c>
      <c r="N31" s="59" t="str">
        <f>VLOOKUP(C31,vlookup!$A$2:$F$47,6,FALSE)</f>
        <v>S</v>
      </c>
    </row>
    <row r="32" spans="1:14" ht="19.350000000000001" customHeight="1">
      <c r="A32" s="9" t="str">
        <f>VLOOKUP(C32,vlookup!$A$2:$C$100,2,FALSE)</f>
        <v>M</v>
      </c>
      <c r="B32" s="10">
        <v>45650</v>
      </c>
      <c r="C32" s="15" t="s">
        <v>159</v>
      </c>
      <c r="D32" s="44">
        <f>VLOOKUP(C32,vlookup!$A$2:$F$47,3,FALSE)</f>
        <v>2</v>
      </c>
      <c r="E32" s="11" t="s">
        <v>9</v>
      </c>
      <c r="F32" s="12" t="s">
        <v>138</v>
      </c>
      <c r="G32" s="92">
        <v>1.3229166666666667E-3</v>
      </c>
      <c r="H32" s="93">
        <v>1.3344907407407407E-3</v>
      </c>
      <c r="I32" s="94">
        <v>1.3564814814814815E-3</v>
      </c>
      <c r="J32" s="94">
        <v>1.3368055555555555E-3</v>
      </c>
      <c r="K32" s="185" t="s">
        <v>332</v>
      </c>
      <c r="L32" s="131">
        <v>5188</v>
      </c>
      <c r="M32" s="96">
        <v>29</v>
      </c>
      <c r="N32" s="59" t="str">
        <f>VLOOKUP(C32,vlookup!$A$2:$F$47,6,FALSE)</f>
        <v>S</v>
      </c>
    </row>
    <row r="33" spans="1:15" ht="19.350000000000001" customHeight="1">
      <c r="A33" s="9" t="str">
        <f>VLOOKUP(C33,vlookup!$A$2:$C$100,2,FALSE)</f>
        <v>M</v>
      </c>
      <c r="B33" s="10">
        <v>45650</v>
      </c>
      <c r="C33" s="15" t="s">
        <v>208</v>
      </c>
      <c r="D33" s="44">
        <f>VLOOKUP(C33,vlookup!$A$2:$F$47,3,FALSE)</f>
        <v>3</v>
      </c>
      <c r="E33" s="11" t="s">
        <v>9</v>
      </c>
      <c r="F33" s="12" t="s">
        <v>138</v>
      </c>
      <c r="G33" s="92">
        <v>1.2789351851851853E-3</v>
      </c>
      <c r="H33" s="93">
        <v>1.2974537037037037E-3</v>
      </c>
      <c r="I33" s="94">
        <v>1.3090277777777777E-3</v>
      </c>
      <c r="J33" s="94">
        <v>1.2719907407407409E-3</v>
      </c>
      <c r="K33" s="185" t="s">
        <v>349</v>
      </c>
      <c r="L33" s="131">
        <v>5384</v>
      </c>
      <c r="M33" s="96">
        <v>28</v>
      </c>
      <c r="N33" s="59" t="str">
        <f>VLOOKUP(C33,vlookup!$A$2:$F$47,6,FALSE)</f>
        <v>B</v>
      </c>
    </row>
    <row r="34" spans="1:15" ht="19.350000000000001" customHeight="1">
      <c r="A34" s="9" t="str">
        <f>VLOOKUP(C34,vlookup!$A$2:$C$100,2,FALSE)</f>
        <v>M</v>
      </c>
      <c r="B34" s="10">
        <v>45650</v>
      </c>
      <c r="C34" s="149" t="s">
        <v>13</v>
      </c>
      <c r="D34" s="44">
        <f>VLOOKUP(C34,vlookup!$A$2:$F$47,3,FALSE)</f>
        <v>3</v>
      </c>
      <c r="E34" s="11" t="s">
        <v>9</v>
      </c>
      <c r="F34" s="12" t="s">
        <v>138</v>
      </c>
      <c r="G34" s="13">
        <v>1.2488425925925926E-3</v>
      </c>
      <c r="H34" s="14">
        <v>1.2523148148148148E-3</v>
      </c>
      <c r="I34" s="14">
        <v>1.2488425925925926E-3</v>
      </c>
      <c r="J34" s="14">
        <v>1.2037037037037038E-3</v>
      </c>
      <c r="K34" s="185" t="s">
        <v>426</v>
      </c>
      <c r="L34" s="132">
        <v>5607</v>
      </c>
      <c r="M34" s="96">
        <v>27</v>
      </c>
      <c r="N34" s="59" t="str">
        <f>VLOOKUP(C34,vlookup!$A$2:$F$47,6,FALSE)</f>
        <v>S</v>
      </c>
    </row>
    <row r="35" spans="1:15" ht="19.350000000000001" customHeight="1">
      <c r="A35" s="9" t="str">
        <f>VLOOKUP(C35,vlookup!$A$2:$C$100,2,FALSE)</f>
        <v>M</v>
      </c>
      <c r="B35" s="10">
        <v>45650</v>
      </c>
      <c r="C35" s="15" t="s">
        <v>22</v>
      </c>
      <c r="D35" s="44">
        <f>VLOOKUP(C35,vlookup!$A$2:$F$47,3,FALSE)</f>
        <v>3</v>
      </c>
      <c r="E35" s="11" t="s">
        <v>9</v>
      </c>
      <c r="F35" s="12" t="s">
        <v>138</v>
      </c>
      <c r="G35" s="92">
        <v>1.2881944444444445E-3</v>
      </c>
      <c r="H35" s="93">
        <v>1.2916666666666667E-3</v>
      </c>
      <c r="I35" s="94">
        <v>1.2974537037037037E-3</v>
      </c>
      <c r="J35" s="94">
        <v>1.2789351851851853E-3</v>
      </c>
      <c r="K35" s="185" t="s">
        <v>349</v>
      </c>
      <c r="L35" s="131">
        <v>5385</v>
      </c>
      <c r="M35" s="96">
        <v>28</v>
      </c>
      <c r="N35" s="59" t="str">
        <f>VLOOKUP(C35,vlookup!$A$2:$F$47,6,FALSE)</f>
        <v>S</v>
      </c>
    </row>
    <row r="36" spans="1:15" ht="19.350000000000001" customHeight="1">
      <c r="A36" s="9" t="str">
        <f>VLOOKUP(C36,vlookup!$A$2:$C$100,2,FALSE)</f>
        <v>M</v>
      </c>
      <c r="B36" s="10">
        <v>45650</v>
      </c>
      <c r="C36" s="15" t="s">
        <v>169</v>
      </c>
      <c r="D36" s="44">
        <f>VLOOKUP(C36,vlookup!$A$2:$F$47,3,FALSE)</f>
        <v>1</v>
      </c>
      <c r="E36" s="11" t="s">
        <v>9</v>
      </c>
      <c r="F36" s="12" t="s">
        <v>138</v>
      </c>
      <c r="G36" s="92">
        <v>1.207175925925926E-3</v>
      </c>
      <c r="H36" s="93">
        <v>1.2280092592592592E-3</v>
      </c>
      <c r="I36" s="94">
        <v>1.2349537037037038E-3</v>
      </c>
      <c r="J36" s="94">
        <v>1.2222222222222222E-3</v>
      </c>
      <c r="K36" s="185" t="s">
        <v>350</v>
      </c>
      <c r="L36" s="131">
        <v>5674</v>
      </c>
      <c r="M36" s="96">
        <v>31</v>
      </c>
      <c r="N36" s="59" t="str">
        <f>VLOOKUP(C36,vlookup!$A$2:$F$47,6,FALSE)</f>
        <v>S</v>
      </c>
    </row>
    <row r="37" spans="1:15" ht="19.350000000000001" customHeight="1">
      <c r="A37" s="9" t="str">
        <f>VLOOKUP(C37,vlookup!$A$2:$C$100,2,FALSE)</f>
        <v>M</v>
      </c>
      <c r="B37" s="10">
        <v>45650</v>
      </c>
      <c r="C37" s="149" t="s">
        <v>24</v>
      </c>
      <c r="D37" s="44">
        <f>VLOOKUP(C37,vlookup!$A$2:$F$47,3,FALSE)</f>
        <v>2</v>
      </c>
      <c r="E37" s="11" t="s">
        <v>9</v>
      </c>
      <c r="F37" s="12" t="s">
        <v>138</v>
      </c>
      <c r="G37" s="92">
        <v>1.2395833333333332E-3</v>
      </c>
      <c r="H37" s="93">
        <v>1.2534722222222222E-3</v>
      </c>
      <c r="I37" s="94">
        <v>1.2974537037037037E-3</v>
      </c>
      <c r="J37" s="94">
        <v>1.2928240740740741E-3</v>
      </c>
      <c r="K37" s="185" t="s">
        <v>351</v>
      </c>
      <c r="L37" s="131">
        <v>5462</v>
      </c>
      <c r="M37" s="96">
        <v>27</v>
      </c>
      <c r="N37" s="59" t="str">
        <f>VLOOKUP(C37,vlookup!$A$2:$F$47,6,FALSE)</f>
        <v>B</v>
      </c>
      <c r="O37" s="142" t="s">
        <v>183</v>
      </c>
    </row>
    <row r="38" spans="1:15" ht="19.350000000000001" customHeight="1">
      <c r="A38" s="9" t="str">
        <f>VLOOKUP(C38,vlookup!$A$2:$C$100,2,FALSE)</f>
        <v>M</v>
      </c>
      <c r="B38" s="10">
        <v>45650</v>
      </c>
      <c r="C38" s="149" t="s">
        <v>27</v>
      </c>
      <c r="D38" s="44">
        <f>VLOOKUP(C38,vlookup!$A$2:$F$47,3,FALSE)</f>
        <v>1</v>
      </c>
      <c r="E38" s="11" t="s">
        <v>9</v>
      </c>
      <c r="F38" s="12" t="s">
        <v>138</v>
      </c>
      <c r="G38" s="92">
        <v>1.261574074074074E-3</v>
      </c>
      <c r="H38" s="93">
        <v>1.2812500000000001E-3</v>
      </c>
      <c r="I38" s="94">
        <v>1.2928240740740741E-3</v>
      </c>
      <c r="J38" s="94">
        <v>1.2800925925925924E-3</v>
      </c>
      <c r="K38" s="185" t="s">
        <v>352</v>
      </c>
      <c r="L38" s="131">
        <v>5426</v>
      </c>
      <c r="M38" s="96">
        <v>27</v>
      </c>
      <c r="N38" s="59" t="str">
        <f>VLOOKUP(C38,vlookup!$A$2:$F$47,6,FALSE)</f>
        <v>B</v>
      </c>
      <c r="O38" s="142" t="s">
        <v>184</v>
      </c>
    </row>
    <row r="39" spans="1:15" ht="19.350000000000001" customHeight="1">
      <c r="A39" s="9" t="str">
        <f>VLOOKUP(C39,vlookup!$A$2:$C$100,2,FALSE)</f>
        <v>M</v>
      </c>
      <c r="B39" s="10">
        <v>45650</v>
      </c>
      <c r="C39" s="149" t="s">
        <v>16</v>
      </c>
      <c r="D39" s="44">
        <f>VLOOKUP(C39,vlookup!$A$2:$F$47,3,FALSE)</f>
        <v>2</v>
      </c>
      <c r="E39" s="11" t="s">
        <v>9</v>
      </c>
      <c r="F39" s="12" t="s">
        <v>138</v>
      </c>
      <c r="G39" s="92">
        <v>1.236111111111111E-3</v>
      </c>
      <c r="H39" s="93">
        <v>1.2534722222222222E-3</v>
      </c>
      <c r="I39" s="94">
        <v>1.261574074074074E-3</v>
      </c>
      <c r="J39" s="94">
        <v>1.2337962962962962E-3</v>
      </c>
      <c r="K39" s="185" t="s">
        <v>316</v>
      </c>
      <c r="L39" s="131">
        <v>5569</v>
      </c>
      <c r="M39" s="96">
        <v>30</v>
      </c>
      <c r="N39" s="59" t="str">
        <f>VLOOKUP(C39,vlookup!$A$2:$F$47,6,FALSE)</f>
        <v>B</v>
      </c>
      <c r="O39" s="142" t="s">
        <v>183</v>
      </c>
    </row>
    <row r="40" spans="1:15" ht="19.350000000000001" customHeight="1">
      <c r="A40" s="9" t="str">
        <f>VLOOKUP(C40,vlookup!$A$2:$C$100,2,FALSE)</f>
        <v>M</v>
      </c>
      <c r="B40" s="10">
        <v>45650</v>
      </c>
      <c r="C40" s="149" t="s">
        <v>19</v>
      </c>
      <c r="D40" s="44">
        <f>VLOOKUP(C40,vlookup!$A$2:$F$47,3,FALSE)</f>
        <v>3</v>
      </c>
      <c r="E40" s="11" t="s">
        <v>9</v>
      </c>
      <c r="F40" s="12" t="s">
        <v>138</v>
      </c>
      <c r="G40" s="92">
        <v>1.2453703703703702E-3</v>
      </c>
      <c r="H40" s="93">
        <v>1.2719907407407409E-3</v>
      </c>
      <c r="I40" s="94">
        <v>1.269675925925926E-3</v>
      </c>
      <c r="J40" s="94">
        <v>1.224537037037037E-3</v>
      </c>
      <c r="K40" s="185" t="s">
        <v>353</v>
      </c>
      <c r="L40" s="131">
        <v>5541</v>
      </c>
      <c r="M40" s="96">
        <v>31</v>
      </c>
      <c r="N40" s="59" t="str">
        <f>VLOOKUP(C40,vlookup!$A$2:$F$47,6,FALSE)</f>
        <v>S</v>
      </c>
    </row>
    <row r="41" spans="1:15" ht="19.350000000000001" customHeight="1">
      <c r="A41" s="9" t="str">
        <f>VLOOKUP(C41,vlookup!$A$2:$C$100,2,FALSE)</f>
        <v>M</v>
      </c>
      <c r="B41" s="10">
        <v>45650</v>
      </c>
      <c r="C41" s="149" t="s">
        <v>17</v>
      </c>
      <c r="D41" s="44">
        <f>VLOOKUP(C41,vlookup!$A$2:$F$47,3,FALSE)</f>
        <v>3</v>
      </c>
      <c r="E41" s="11" t="s">
        <v>9</v>
      </c>
      <c r="F41" s="12" t="s">
        <v>138</v>
      </c>
      <c r="G41" s="160">
        <v>1.2858796296296297E-3</v>
      </c>
      <c r="H41" s="175">
        <v>1.2986111111111111E-3</v>
      </c>
      <c r="I41" s="175">
        <v>1.2858796296296297E-3</v>
      </c>
      <c r="J41" s="14">
        <v>1.2534722222222222E-3</v>
      </c>
      <c r="K41" s="185" t="s">
        <v>354</v>
      </c>
      <c r="L41" s="181">
        <v>5418</v>
      </c>
      <c r="M41" s="177">
        <v>29</v>
      </c>
      <c r="N41" s="59" t="str">
        <f>VLOOKUP(C41,vlookup!$A$2:$F$47,6,FALSE)</f>
        <v>B</v>
      </c>
    </row>
    <row r="42" spans="1:15" ht="19.350000000000001" customHeight="1">
      <c r="A42" s="9" t="str">
        <f>VLOOKUP(C42,vlookup!$A$2:$C$100,2,FALSE)</f>
        <v>M</v>
      </c>
      <c r="B42" s="10">
        <v>45650</v>
      </c>
      <c r="C42" s="149" t="s">
        <v>166</v>
      </c>
      <c r="D42" s="44">
        <f>VLOOKUP(C42,vlookup!$A$2:$F$47,3,FALSE)</f>
        <v>2</v>
      </c>
      <c r="E42" s="11" t="s">
        <v>9</v>
      </c>
      <c r="F42" s="12" t="s">
        <v>138</v>
      </c>
      <c r="G42" s="145">
        <v>1.2569444444444444E-3</v>
      </c>
      <c r="H42" s="174">
        <v>1.2754629629629631E-3</v>
      </c>
      <c r="I42" s="176">
        <v>1.2743055555555554E-3</v>
      </c>
      <c r="J42" s="94">
        <v>1.2152777777777778E-3</v>
      </c>
      <c r="K42" s="185" t="s">
        <v>355</v>
      </c>
      <c r="L42" s="131">
        <v>5532</v>
      </c>
      <c r="M42" s="96">
        <v>31</v>
      </c>
      <c r="N42" s="59" t="str">
        <f>VLOOKUP(C42,vlookup!$A$2:$F$47,6,FALSE)</f>
        <v>S</v>
      </c>
    </row>
    <row r="43" spans="1:15" ht="19.350000000000001" customHeight="1">
      <c r="A43" s="9" t="str">
        <f>VLOOKUP(C43,vlookup!$A$2:$C$100,2,FALSE)</f>
        <v>M</v>
      </c>
      <c r="B43" s="10">
        <v>45650</v>
      </c>
      <c r="C43" s="15" t="s">
        <v>171</v>
      </c>
      <c r="D43" s="44">
        <f>VLOOKUP(C43,vlookup!$A$2:$F$47,3,FALSE)</f>
        <v>1</v>
      </c>
      <c r="E43" s="11" t="s">
        <v>9</v>
      </c>
      <c r="F43" s="12" t="s">
        <v>138</v>
      </c>
      <c r="G43" s="145">
        <v>1.2962962962962963E-3</v>
      </c>
      <c r="H43" s="174">
        <v>1.3055555555555555E-3</v>
      </c>
      <c r="I43" s="176">
        <v>1.3495370370370369E-3</v>
      </c>
      <c r="J43" s="94">
        <v>1.3148148148148147E-3</v>
      </c>
      <c r="K43" s="185" t="s">
        <v>356</v>
      </c>
      <c r="L43" s="131">
        <v>5274</v>
      </c>
      <c r="M43" s="96">
        <v>27</v>
      </c>
      <c r="N43" s="59" t="s">
        <v>14</v>
      </c>
    </row>
    <row r="44" spans="1:15" ht="18.75" customHeight="1">
      <c r="A44" s="144" t="str">
        <f>VLOOKUP(C44,vlookup!$A$2:$C$100,2,FALSE)</f>
        <v>W</v>
      </c>
      <c r="B44" s="10">
        <v>45650</v>
      </c>
      <c r="C44" s="15" t="s">
        <v>147</v>
      </c>
      <c r="D44" s="44">
        <f>VLOOKUP(C44,vlookup!$A$2:$F$47,3,FALSE)</f>
        <v>1</v>
      </c>
      <c r="E44" s="11" t="s">
        <v>9</v>
      </c>
      <c r="F44" s="12" t="s">
        <v>138</v>
      </c>
      <c r="G44" s="92">
        <v>1.5428240740740743E-3</v>
      </c>
      <c r="H44" s="93">
        <v>1.5462962962962963E-3</v>
      </c>
      <c r="I44" s="94">
        <v>1.5416666666666664E-3</v>
      </c>
      <c r="J44" s="94">
        <v>1.528935185185185E-3</v>
      </c>
      <c r="K44" s="185" t="s">
        <v>357</v>
      </c>
      <c r="L44" s="131">
        <v>4508</v>
      </c>
      <c r="M44" s="96">
        <v>29</v>
      </c>
      <c r="N44" s="59" t="str">
        <f>VLOOKUP(C44,vlookup!$A$2:$F$47,6,FALSE)</f>
        <v>S</v>
      </c>
    </row>
    <row r="45" spans="1:15" ht="19.350000000000001" customHeight="1">
      <c r="A45" s="9" t="str">
        <f>VLOOKUP(C45,vlookup!$A$2:$C$100,2,FALSE)</f>
        <v>M</v>
      </c>
      <c r="B45" s="10">
        <v>45650</v>
      </c>
      <c r="C45" s="149" t="s">
        <v>165</v>
      </c>
      <c r="D45" s="44">
        <f>VLOOKUP(C45,vlookup!$A$2:$F$47,3,FALSE)</f>
        <v>2</v>
      </c>
      <c r="E45" s="11" t="s">
        <v>9</v>
      </c>
      <c r="F45" s="12" t="s">
        <v>138</v>
      </c>
      <c r="G45" s="13">
        <v>1.3402777777777777E-3</v>
      </c>
      <c r="H45" s="14">
        <v>1.3518518518518519E-3</v>
      </c>
      <c r="I45" s="14">
        <v>1.3668981481481481E-3</v>
      </c>
      <c r="J45" s="14">
        <v>1.3171296296296297E-3</v>
      </c>
      <c r="K45" s="185" t="s">
        <v>358</v>
      </c>
      <c r="L45" s="132">
        <v>5166</v>
      </c>
      <c r="M45" s="96">
        <v>26</v>
      </c>
      <c r="N45" s="59" t="str">
        <f>VLOOKUP(C45,vlookup!$A$2:$F$47,6,FALSE)</f>
        <v>S</v>
      </c>
    </row>
    <row r="46" spans="1:15" ht="19.350000000000001" customHeight="1">
      <c r="A46" s="9"/>
      <c r="B46" s="10"/>
      <c r="C46" s="15"/>
      <c r="D46" s="44"/>
      <c r="E46" s="11"/>
      <c r="F46" s="12"/>
      <c r="G46" s="92"/>
      <c r="H46" s="93"/>
      <c r="I46" s="94"/>
      <c r="J46" s="94"/>
      <c r="K46" s="185"/>
      <c r="L46" s="133"/>
      <c r="M46" s="95"/>
      <c r="N46" s="59"/>
    </row>
    <row r="47" spans="1:15" ht="19.350000000000001" customHeight="1">
      <c r="A47" s="9"/>
      <c r="B47" s="10"/>
      <c r="C47" s="15" t="s">
        <v>392</v>
      </c>
      <c r="D47" s="63"/>
      <c r="E47" s="11"/>
      <c r="F47" s="12"/>
      <c r="G47" s="92"/>
      <c r="H47" s="93"/>
      <c r="I47" s="94"/>
      <c r="J47" s="94"/>
      <c r="K47" s="185" t="s">
        <v>427</v>
      </c>
      <c r="L47" s="133"/>
      <c r="M47" s="95"/>
      <c r="N47" s="59"/>
    </row>
    <row r="48" spans="1:15" ht="19.350000000000001" customHeight="1">
      <c r="A48" s="9"/>
      <c r="B48" s="10"/>
      <c r="C48" s="15" t="s">
        <v>397</v>
      </c>
      <c r="D48" s="63"/>
      <c r="E48" s="11"/>
      <c r="F48" s="12"/>
      <c r="G48" s="92"/>
      <c r="H48" s="93"/>
      <c r="I48" s="94"/>
      <c r="J48" s="94"/>
      <c r="K48" s="185" t="s">
        <v>407</v>
      </c>
      <c r="L48" s="133"/>
      <c r="M48" s="95"/>
      <c r="N48" s="59"/>
    </row>
    <row r="49" spans="1:14" ht="19.350000000000001" customHeight="1">
      <c r="A49" s="9"/>
      <c r="B49" s="10"/>
      <c r="C49" s="15" t="s">
        <v>400</v>
      </c>
      <c r="D49" s="63"/>
      <c r="E49" s="11"/>
      <c r="F49" s="12"/>
      <c r="G49" s="92"/>
      <c r="H49" s="93"/>
      <c r="I49" s="94"/>
      <c r="J49" s="94"/>
      <c r="K49" s="185" t="s">
        <v>428</v>
      </c>
      <c r="L49" s="133"/>
      <c r="M49" s="95"/>
      <c r="N49" s="59"/>
    </row>
    <row r="50" spans="1:14" ht="19.350000000000001" customHeight="1">
      <c r="A50" s="9"/>
      <c r="B50" s="10"/>
      <c r="C50" s="15" t="s">
        <v>402</v>
      </c>
      <c r="D50" s="63"/>
      <c r="E50" s="11"/>
      <c r="F50" s="12"/>
      <c r="G50" s="92"/>
      <c r="H50" s="93"/>
      <c r="I50" s="94"/>
      <c r="J50" s="94"/>
      <c r="K50" s="185" t="s">
        <v>429</v>
      </c>
      <c r="L50" s="133"/>
      <c r="M50" s="95"/>
      <c r="N50" s="59"/>
    </row>
    <row r="51" spans="1:14" ht="19.350000000000001" customHeight="1">
      <c r="A51" s="9"/>
      <c r="B51" s="10"/>
      <c r="C51" s="15" t="s">
        <v>404</v>
      </c>
      <c r="D51" s="63"/>
      <c r="E51" s="11"/>
      <c r="F51" s="12"/>
      <c r="G51" s="92"/>
      <c r="H51" s="93"/>
      <c r="I51" s="94"/>
      <c r="J51" s="94"/>
      <c r="K51" s="185" t="s">
        <v>430</v>
      </c>
      <c r="L51" s="133"/>
      <c r="M51" s="95"/>
      <c r="N51" s="59"/>
    </row>
    <row r="52" spans="1:14" ht="19.350000000000001" customHeight="1">
      <c r="A52" s="9"/>
      <c r="B52" s="10"/>
      <c r="C52" s="15"/>
      <c r="D52" s="63"/>
      <c r="E52" s="11"/>
      <c r="F52" s="12"/>
      <c r="G52" s="92"/>
      <c r="H52" s="93"/>
      <c r="I52" s="94"/>
      <c r="J52" s="94"/>
      <c r="K52" s="185"/>
      <c r="L52" s="133"/>
      <c r="M52" s="95"/>
      <c r="N52" s="59"/>
    </row>
    <row r="53" spans="1:14" ht="19.350000000000001" customHeight="1">
      <c r="A53" s="9"/>
      <c r="B53" s="10"/>
      <c r="C53" s="15"/>
      <c r="D53" s="63"/>
      <c r="E53" s="11"/>
      <c r="F53" s="12"/>
      <c r="G53" s="92"/>
      <c r="H53" s="93"/>
      <c r="I53" s="94"/>
      <c r="J53" s="94"/>
      <c r="K53" s="185"/>
      <c r="L53" s="133"/>
      <c r="M53" s="95"/>
      <c r="N53" s="59"/>
    </row>
    <row r="54" spans="1:14" ht="19.350000000000001" customHeight="1">
      <c r="A54" s="9"/>
      <c r="B54" s="10"/>
      <c r="C54" s="15"/>
      <c r="D54" s="63"/>
      <c r="E54" s="11"/>
      <c r="F54" s="12"/>
      <c r="G54" s="92"/>
      <c r="H54" s="93"/>
      <c r="I54" s="94"/>
      <c r="J54" s="94"/>
      <c r="K54" s="185"/>
      <c r="L54" s="133"/>
      <c r="M54" s="95"/>
      <c r="N54" s="59"/>
    </row>
    <row r="55" spans="1:14" ht="19.350000000000001" customHeight="1">
      <c r="A55" s="9"/>
      <c r="B55" s="10"/>
      <c r="C55" s="15"/>
      <c r="D55" s="63"/>
      <c r="E55" s="11"/>
      <c r="F55" s="12"/>
      <c r="G55" s="92"/>
      <c r="H55" s="93"/>
      <c r="I55" s="94"/>
      <c r="J55" s="94"/>
      <c r="K55" s="185"/>
      <c r="L55" s="133"/>
      <c r="M55" s="95"/>
      <c r="N55" s="59"/>
    </row>
    <row r="56" spans="1:14" ht="19.350000000000001" customHeight="1">
      <c r="A56" s="9"/>
      <c r="B56" s="10"/>
      <c r="C56" s="15"/>
      <c r="D56" s="63"/>
      <c r="E56" s="11"/>
      <c r="F56" s="12"/>
      <c r="G56" s="92"/>
      <c r="H56" s="93"/>
      <c r="I56" s="94"/>
      <c r="J56" s="94"/>
      <c r="K56" s="185"/>
      <c r="L56" s="133"/>
      <c r="M56" s="95"/>
      <c r="N56" s="59"/>
    </row>
    <row r="57" spans="1:14" ht="19.350000000000001" customHeight="1">
      <c r="A57" s="9"/>
      <c r="B57" s="10"/>
      <c r="C57" s="15"/>
      <c r="D57" s="63"/>
      <c r="E57" s="11"/>
      <c r="F57" s="12"/>
      <c r="G57" s="92"/>
      <c r="H57" s="93"/>
      <c r="I57" s="94"/>
      <c r="J57" s="94"/>
      <c r="K57" s="185"/>
      <c r="L57" s="133"/>
      <c r="M57" s="95"/>
      <c r="N57" s="59"/>
    </row>
    <row r="58" spans="1:14" ht="19.350000000000001" customHeight="1">
      <c r="A58" s="9"/>
      <c r="B58" s="10"/>
      <c r="C58" s="15"/>
      <c r="D58" s="63"/>
      <c r="E58" s="11"/>
      <c r="F58" s="12"/>
      <c r="G58" s="92"/>
      <c r="H58" s="93"/>
      <c r="I58" s="94"/>
      <c r="J58" s="94"/>
      <c r="K58" s="185"/>
      <c r="L58" s="133"/>
      <c r="M58" s="95"/>
      <c r="N58" s="59"/>
    </row>
    <row r="59" spans="1:14" ht="19.350000000000001" customHeight="1">
      <c r="A59" s="9"/>
      <c r="B59" s="10"/>
      <c r="C59" s="15"/>
      <c r="D59" s="63"/>
      <c r="E59" s="11"/>
      <c r="F59" s="12"/>
      <c r="G59" s="92"/>
      <c r="H59" s="93"/>
      <c r="I59" s="94"/>
      <c r="J59" s="94"/>
      <c r="K59" s="185"/>
      <c r="L59" s="133"/>
      <c r="M59" s="95"/>
      <c r="N59" s="59"/>
    </row>
    <row r="60" spans="1:14" ht="19.350000000000001" customHeight="1">
      <c r="A60" s="9"/>
      <c r="B60" s="10"/>
      <c r="C60" s="15"/>
      <c r="D60" s="63"/>
      <c r="E60" s="11"/>
      <c r="F60" s="12"/>
      <c r="G60" s="92"/>
      <c r="H60" s="93"/>
      <c r="I60" s="94"/>
      <c r="J60" s="94"/>
      <c r="K60" s="185"/>
      <c r="L60" s="133"/>
      <c r="M60" s="95"/>
      <c r="N60" s="59"/>
    </row>
    <row r="61" spans="1:14" ht="19.350000000000001" customHeight="1">
      <c r="A61" s="9"/>
      <c r="B61" s="10"/>
      <c r="C61" s="15"/>
      <c r="D61" s="44"/>
      <c r="E61" s="11"/>
      <c r="F61" s="12"/>
      <c r="G61" s="92"/>
      <c r="H61" s="93"/>
      <c r="I61" s="94"/>
      <c r="J61" s="94"/>
      <c r="K61" s="185"/>
      <c r="L61" s="133"/>
      <c r="M61" s="95"/>
      <c r="N61" s="59"/>
    </row>
    <row r="62" spans="1:14" ht="19.350000000000001" customHeight="1">
      <c r="A62" s="9"/>
      <c r="B62" s="10"/>
      <c r="C62" s="15"/>
      <c r="D62" s="44"/>
      <c r="E62" s="11"/>
      <c r="F62" s="12"/>
      <c r="G62" s="92"/>
      <c r="H62" s="93"/>
      <c r="I62" s="94"/>
      <c r="J62" s="94"/>
      <c r="K62" s="185"/>
      <c r="L62" s="133"/>
      <c r="M62" s="95"/>
      <c r="N62" s="59"/>
    </row>
    <row r="63" spans="1:14" ht="19.350000000000001" customHeight="1">
      <c r="A63" s="9"/>
      <c r="B63" s="10"/>
      <c r="C63" s="15"/>
      <c r="D63" s="44"/>
      <c r="E63" s="11"/>
      <c r="F63" s="12"/>
      <c r="G63" s="92"/>
      <c r="H63" s="93"/>
      <c r="I63" s="94"/>
      <c r="J63" s="94"/>
      <c r="K63" s="185"/>
      <c r="L63" s="133"/>
      <c r="M63" s="95"/>
      <c r="N63" s="59"/>
    </row>
    <row r="64" spans="1:14" ht="19.350000000000001" customHeight="1">
      <c r="A64" s="9"/>
      <c r="B64" s="10"/>
      <c r="C64" s="15"/>
      <c r="D64" s="44"/>
      <c r="E64" s="11"/>
      <c r="F64" s="12"/>
      <c r="G64" s="92"/>
      <c r="H64" s="93"/>
      <c r="I64" s="94"/>
      <c r="J64" s="94"/>
      <c r="K64" s="185"/>
      <c r="L64" s="133"/>
      <c r="M64" s="95"/>
      <c r="N64" s="59"/>
    </row>
    <row r="65" spans="1:14" ht="19.350000000000001" customHeight="1">
      <c r="A65" s="9"/>
      <c r="B65" s="10"/>
      <c r="C65" s="15"/>
      <c r="D65" s="44"/>
      <c r="E65" s="11"/>
      <c r="F65" s="12"/>
      <c r="G65" s="92"/>
      <c r="H65" s="93"/>
      <c r="I65" s="94"/>
      <c r="J65" s="94"/>
      <c r="K65" s="185"/>
      <c r="L65" s="133"/>
      <c r="M65" s="95"/>
      <c r="N65" s="59"/>
    </row>
    <row r="66" spans="1:14" ht="19.350000000000001" customHeight="1">
      <c r="A66" s="9"/>
      <c r="B66" s="10"/>
      <c r="C66" s="15"/>
      <c r="D66" s="44"/>
      <c r="E66" s="11"/>
      <c r="F66" s="12"/>
      <c r="G66" s="92"/>
      <c r="H66" s="93"/>
      <c r="I66" s="94"/>
      <c r="J66" s="94"/>
      <c r="K66" s="185"/>
      <c r="L66" s="133"/>
      <c r="M66" s="95"/>
      <c r="N66" s="59"/>
    </row>
    <row r="67" spans="1:14" ht="19.350000000000001" customHeight="1">
      <c r="A67" s="9"/>
      <c r="B67" s="10"/>
      <c r="C67" s="15"/>
      <c r="D67" s="44"/>
      <c r="E67" s="11"/>
      <c r="F67" s="12"/>
      <c r="G67" s="92"/>
      <c r="H67" s="93"/>
      <c r="I67" s="94"/>
      <c r="J67" s="94"/>
      <c r="K67" s="185"/>
      <c r="L67" s="133"/>
      <c r="M67" s="95"/>
      <c r="N67" s="59"/>
    </row>
    <row r="68" spans="1:14" ht="19.350000000000001" customHeight="1">
      <c r="A68" s="9"/>
      <c r="B68" s="10"/>
      <c r="C68" s="15"/>
      <c r="D68" s="44"/>
      <c r="E68" s="11"/>
      <c r="F68" s="12"/>
      <c r="G68" s="92"/>
      <c r="H68" s="93"/>
      <c r="I68" s="94"/>
      <c r="J68" s="94"/>
      <c r="K68" s="185"/>
      <c r="L68" s="133"/>
      <c r="M68" s="95"/>
      <c r="N68" s="59"/>
    </row>
    <row r="69" spans="1:14" ht="19.350000000000001" customHeight="1">
      <c r="A69" s="9"/>
      <c r="B69" s="10"/>
      <c r="C69" s="15"/>
      <c r="D69" s="44"/>
      <c r="E69" s="11"/>
      <c r="F69" s="12"/>
      <c r="G69" s="92"/>
      <c r="H69" s="93"/>
      <c r="I69" s="94"/>
      <c r="J69" s="94"/>
      <c r="K69" s="185"/>
      <c r="L69" s="133"/>
      <c r="M69" s="95"/>
      <c r="N69" s="59"/>
    </row>
    <row r="70" spans="1:14" ht="19.350000000000001" customHeight="1">
      <c r="A70" s="9"/>
      <c r="B70" s="10"/>
      <c r="C70" s="15"/>
      <c r="D70" s="44"/>
      <c r="E70" s="11"/>
      <c r="F70" s="12"/>
      <c r="G70" s="92"/>
      <c r="H70" s="93"/>
      <c r="I70" s="94"/>
      <c r="J70" s="94"/>
      <c r="K70" s="185"/>
      <c r="L70" s="133"/>
      <c r="M70" s="95"/>
      <c r="N70" s="59"/>
    </row>
    <row r="71" spans="1:14" ht="19.350000000000001" customHeight="1">
      <c r="A71" s="9"/>
      <c r="B71" s="10"/>
      <c r="C71" s="15"/>
      <c r="D71" s="44"/>
      <c r="E71" s="11"/>
      <c r="F71" s="12"/>
      <c r="G71" s="92"/>
      <c r="H71" s="93"/>
      <c r="I71" s="94"/>
      <c r="J71" s="94"/>
      <c r="K71" s="185"/>
      <c r="L71" s="133"/>
      <c r="M71" s="95"/>
      <c r="N71" s="59"/>
    </row>
    <row r="72" spans="1:14" ht="19.350000000000001" customHeight="1">
      <c r="A72" s="9"/>
      <c r="B72" s="10"/>
      <c r="C72" s="15"/>
      <c r="D72" s="44"/>
      <c r="E72" s="11"/>
      <c r="F72" s="12"/>
      <c r="G72" s="92"/>
      <c r="H72" s="93"/>
      <c r="I72" s="94"/>
      <c r="J72" s="94"/>
      <c r="K72" s="185"/>
      <c r="L72" s="133"/>
      <c r="M72" s="95"/>
      <c r="N72" s="59"/>
    </row>
    <row r="73" spans="1:14" ht="19.350000000000001" customHeight="1">
      <c r="A73" s="9"/>
      <c r="B73" s="10"/>
      <c r="C73" s="15"/>
      <c r="D73" s="44"/>
      <c r="E73" s="11"/>
      <c r="F73" s="12"/>
      <c r="G73" s="92"/>
      <c r="H73" s="93"/>
      <c r="I73" s="94"/>
      <c r="J73" s="94"/>
      <c r="K73" s="185"/>
      <c r="L73" s="133"/>
      <c r="M73" s="95"/>
      <c r="N73" s="59"/>
    </row>
    <row r="74" spans="1:14" ht="19.350000000000001" customHeight="1">
      <c r="A74" s="9"/>
      <c r="B74" s="10"/>
      <c r="C74" s="15"/>
      <c r="D74" s="44"/>
      <c r="E74" s="11"/>
      <c r="F74" s="12"/>
      <c r="G74" s="92"/>
      <c r="H74" s="93"/>
      <c r="I74" s="94"/>
      <c r="J74" s="94"/>
      <c r="K74" s="185"/>
      <c r="L74" s="133"/>
      <c r="M74" s="95"/>
      <c r="N74" s="59"/>
    </row>
    <row r="75" spans="1:14" ht="19.350000000000001" customHeight="1">
      <c r="A75" s="9"/>
      <c r="B75" s="10"/>
      <c r="C75" s="15"/>
      <c r="D75" s="44"/>
      <c r="E75" s="11"/>
      <c r="F75" s="12"/>
      <c r="G75" s="92"/>
      <c r="H75" s="93"/>
      <c r="I75" s="94"/>
      <c r="J75" s="94"/>
      <c r="K75" s="185"/>
      <c r="L75" s="133"/>
      <c r="M75" s="95"/>
      <c r="N75" s="59"/>
    </row>
    <row r="76" spans="1:14" ht="19.350000000000001" customHeight="1">
      <c r="A76" s="9"/>
      <c r="B76" s="10"/>
      <c r="C76" s="15"/>
      <c r="D76" s="44"/>
      <c r="E76" s="11"/>
      <c r="F76" s="12"/>
      <c r="G76" s="92"/>
      <c r="H76" s="93"/>
      <c r="I76" s="94"/>
      <c r="J76" s="94"/>
      <c r="K76" s="185"/>
      <c r="L76" s="133"/>
      <c r="M76" s="95"/>
      <c r="N76" s="59"/>
    </row>
    <row r="77" spans="1:14" ht="19.350000000000001" customHeight="1">
      <c r="A77" s="9"/>
      <c r="B77" s="10"/>
      <c r="C77" s="15"/>
      <c r="D77" s="44"/>
      <c r="E77" s="11"/>
      <c r="F77" s="12"/>
      <c r="G77" s="92"/>
      <c r="H77" s="93"/>
      <c r="I77" s="94"/>
      <c r="J77" s="94"/>
      <c r="K77" s="185"/>
      <c r="L77" s="133"/>
      <c r="M77" s="95"/>
      <c r="N77" s="59"/>
    </row>
    <row r="78" spans="1:14" ht="19.350000000000001" customHeight="1">
      <c r="A78" s="9"/>
      <c r="B78" s="10"/>
      <c r="C78" s="15"/>
      <c r="D78" s="44"/>
      <c r="E78" s="11"/>
      <c r="F78" s="12"/>
      <c r="G78" s="92"/>
      <c r="H78" s="93"/>
      <c r="I78" s="94"/>
      <c r="J78" s="94"/>
      <c r="K78" s="185"/>
      <c r="L78" s="133"/>
      <c r="M78" s="95"/>
      <c r="N78" s="59"/>
    </row>
    <row r="79" spans="1:14" ht="19.350000000000001" customHeight="1">
      <c r="A79" s="9"/>
      <c r="B79" s="10"/>
      <c r="C79" s="15"/>
      <c r="D79" s="44"/>
      <c r="E79" s="11"/>
      <c r="F79" s="12"/>
      <c r="G79" s="92"/>
      <c r="H79" s="93"/>
      <c r="I79" s="94"/>
      <c r="J79" s="94"/>
      <c r="K79" s="185"/>
      <c r="L79" s="133"/>
      <c r="M79" s="95"/>
      <c r="N79" s="59"/>
    </row>
    <row r="80" spans="1:14" ht="19.350000000000001" customHeight="1">
      <c r="A80" s="9"/>
      <c r="B80" s="10"/>
      <c r="C80" s="15"/>
      <c r="D80" s="44"/>
      <c r="E80" s="11"/>
      <c r="F80" s="12"/>
      <c r="G80" s="92"/>
      <c r="H80" s="93"/>
      <c r="I80" s="94"/>
      <c r="J80" s="94"/>
      <c r="K80" s="185"/>
      <c r="L80" s="133"/>
      <c r="M80" s="95"/>
      <c r="N80" s="59"/>
    </row>
    <row r="81" spans="1:14" ht="19.350000000000001" customHeight="1">
      <c r="A81" s="9"/>
      <c r="B81" s="10"/>
      <c r="C81" s="15"/>
      <c r="D81" s="44"/>
      <c r="E81" s="11"/>
      <c r="F81" s="12"/>
      <c r="G81" s="92"/>
      <c r="H81" s="93"/>
      <c r="I81" s="94"/>
      <c r="J81" s="94"/>
      <c r="K81" s="185"/>
      <c r="L81" s="133"/>
      <c r="M81" s="95"/>
      <c r="N81" s="59"/>
    </row>
    <row r="82" spans="1:14" ht="19.350000000000001" customHeight="1">
      <c r="A82" s="9"/>
      <c r="B82" s="10"/>
      <c r="C82" s="15"/>
      <c r="D82" s="44"/>
      <c r="E82" s="11"/>
      <c r="F82" s="12"/>
      <c r="G82" s="92"/>
      <c r="H82" s="93"/>
      <c r="I82" s="94"/>
      <c r="J82" s="94"/>
      <c r="K82" s="185"/>
      <c r="L82" s="133"/>
      <c r="M82" s="95"/>
      <c r="N82" s="59"/>
    </row>
    <row r="83" spans="1:14" ht="19.350000000000001" customHeight="1">
      <c r="A83" s="9"/>
      <c r="B83" s="10"/>
      <c r="C83" s="15"/>
      <c r="D83" s="44"/>
      <c r="E83" s="11"/>
      <c r="F83" s="12"/>
      <c r="G83" s="92"/>
      <c r="H83" s="93"/>
      <c r="I83" s="94"/>
      <c r="J83" s="94"/>
      <c r="K83" s="185"/>
      <c r="L83" s="133"/>
      <c r="M83" s="95"/>
      <c r="N83" s="59"/>
    </row>
    <row r="84" spans="1:14" ht="19.350000000000001" customHeight="1">
      <c r="A84" s="9"/>
      <c r="B84" s="10"/>
      <c r="C84" s="15"/>
      <c r="D84" s="44"/>
      <c r="E84" s="11"/>
      <c r="F84" s="12"/>
      <c r="G84" s="92"/>
      <c r="H84" s="93"/>
      <c r="I84" s="94"/>
      <c r="J84" s="94"/>
      <c r="K84" s="185"/>
      <c r="L84" s="133"/>
      <c r="M84" s="95"/>
      <c r="N84" s="59"/>
    </row>
    <row r="85" spans="1:14" ht="19.350000000000001" customHeight="1">
      <c r="A85" s="9"/>
      <c r="B85" s="10"/>
      <c r="C85" s="15"/>
      <c r="D85" s="44"/>
      <c r="E85" s="11"/>
      <c r="F85" s="12"/>
      <c r="G85" s="92"/>
      <c r="H85" s="93"/>
      <c r="I85" s="94"/>
      <c r="J85" s="94"/>
      <c r="K85" s="185"/>
      <c r="L85" s="133"/>
      <c r="M85" s="95"/>
      <c r="N85" s="59"/>
    </row>
    <row r="86" spans="1:14" ht="19.350000000000001" customHeight="1">
      <c r="A86" s="9"/>
      <c r="B86" s="10"/>
      <c r="C86" s="15"/>
      <c r="D86" s="44"/>
      <c r="E86" s="11"/>
      <c r="F86" s="12"/>
      <c r="G86" s="92"/>
      <c r="H86" s="93"/>
      <c r="I86" s="94"/>
      <c r="J86" s="94"/>
      <c r="K86" s="185"/>
      <c r="L86" s="133"/>
      <c r="M86" s="95"/>
      <c r="N86" s="59"/>
    </row>
    <row r="87" spans="1:14" ht="19.350000000000001" customHeight="1">
      <c r="A87" s="9"/>
      <c r="B87" s="10"/>
      <c r="C87" s="15"/>
      <c r="D87" s="44"/>
      <c r="E87" s="11"/>
      <c r="F87" s="12"/>
      <c r="G87" s="92"/>
      <c r="H87" s="93"/>
      <c r="I87" s="94"/>
      <c r="J87" s="94"/>
      <c r="K87" s="185"/>
      <c r="L87" s="133"/>
      <c r="M87" s="95"/>
      <c r="N87" s="59"/>
    </row>
    <row r="88" spans="1:14" ht="19.350000000000001" customHeight="1">
      <c r="A88" s="9"/>
      <c r="B88" s="10"/>
      <c r="C88" s="15"/>
      <c r="D88" s="44"/>
      <c r="E88" s="11"/>
      <c r="F88" s="12"/>
      <c r="G88" s="92"/>
      <c r="H88" s="93"/>
      <c r="I88" s="94"/>
      <c r="J88" s="94"/>
      <c r="K88" s="185"/>
      <c r="L88" s="133"/>
      <c r="M88" s="95"/>
      <c r="N88" s="59"/>
    </row>
    <row r="89" spans="1:14" ht="19.350000000000001" customHeight="1">
      <c r="A89" s="9"/>
      <c r="B89" s="10"/>
      <c r="C89" s="15"/>
      <c r="D89" s="44"/>
      <c r="E89" s="11"/>
      <c r="F89" s="12"/>
      <c r="G89" s="92"/>
      <c r="H89" s="93"/>
      <c r="I89" s="94"/>
      <c r="J89" s="94"/>
      <c r="K89" s="185"/>
      <c r="L89" s="133"/>
      <c r="M89" s="95"/>
      <c r="N89" s="59"/>
    </row>
    <row r="90" spans="1:14" ht="19.350000000000001" customHeight="1">
      <c r="A90" s="9"/>
      <c r="B90" s="10"/>
      <c r="C90" s="15"/>
      <c r="D90" s="44"/>
      <c r="E90" s="11"/>
      <c r="F90" s="12"/>
      <c r="G90" s="92"/>
      <c r="H90" s="93"/>
      <c r="I90" s="94"/>
      <c r="J90" s="94"/>
      <c r="K90" s="185"/>
      <c r="L90" s="133"/>
      <c r="M90" s="95"/>
      <c r="N90" s="59"/>
    </row>
    <row r="91" spans="1:14" ht="19.350000000000001" customHeight="1">
      <c r="A91" s="9"/>
      <c r="B91" s="10"/>
      <c r="C91" s="15"/>
      <c r="D91" s="44"/>
      <c r="E91" s="11"/>
      <c r="F91" s="12"/>
      <c r="G91" s="92"/>
      <c r="H91" s="93"/>
      <c r="I91" s="94"/>
      <c r="J91" s="94"/>
      <c r="K91" s="185"/>
      <c r="L91" s="133"/>
      <c r="M91" s="95"/>
      <c r="N91" s="59"/>
    </row>
    <row r="92" spans="1:14" ht="19.350000000000001" customHeight="1">
      <c r="A92" s="9"/>
      <c r="B92" s="10"/>
      <c r="C92" s="15"/>
      <c r="D92" s="44"/>
      <c r="E92" s="11"/>
      <c r="F92" s="12"/>
      <c r="G92" s="92"/>
      <c r="H92" s="93"/>
      <c r="I92" s="94"/>
      <c r="J92" s="94"/>
      <c r="K92" s="185"/>
      <c r="L92" s="133"/>
      <c r="M92" s="95"/>
      <c r="N92" s="59"/>
    </row>
    <row r="93" spans="1:14" ht="19.350000000000001" customHeight="1">
      <c r="A93" s="9"/>
      <c r="B93" s="10"/>
      <c r="C93" s="15"/>
      <c r="D93" s="44"/>
      <c r="E93" s="11"/>
      <c r="F93" s="12"/>
      <c r="G93" s="92"/>
      <c r="H93" s="93"/>
      <c r="I93" s="94"/>
      <c r="J93" s="94"/>
      <c r="K93" s="185"/>
      <c r="L93" s="133"/>
      <c r="M93" s="95"/>
      <c r="N93" s="59"/>
    </row>
    <row r="94" spans="1:14" ht="18.75" customHeight="1">
      <c r="A94" s="9"/>
      <c r="B94" s="10"/>
      <c r="C94" s="15"/>
      <c r="D94" s="44"/>
      <c r="E94" s="11"/>
      <c r="F94" s="12"/>
      <c r="G94" s="92"/>
      <c r="H94" s="93"/>
      <c r="I94" s="94"/>
      <c r="J94" s="94"/>
      <c r="K94" s="185"/>
      <c r="L94" s="133"/>
      <c r="M94" s="95"/>
      <c r="N94" s="59"/>
    </row>
    <row r="95" spans="1:14" ht="18.75" customHeight="1">
      <c r="A95" s="9"/>
      <c r="B95" s="10"/>
      <c r="C95" s="15"/>
      <c r="D95" s="44"/>
      <c r="E95" s="11"/>
      <c r="F95" s="12"/>
      <c r="G95" s="92"/>
      <c r="H95" s="93"/>
      <c r="I95" s="94"/>
      <c r="J95" s="94"/>
      <c r="K95" s="185"/>
      <c r="L95" s="133"/>
      <c r="M95" s="95"/>
      <c r="N95" s="59"/>
    </row>
    <row r="96" spans="1:14" ht="18.75" customHeight="1">
      <c r="A96" s="9"/>
      <c r="B96" s="10"/>
      <c r="C96" s="15"/>
      <c r="D96" s="44"/>
      <c r="E96" s="11"/>
      <c r="F96" s="12"/>
      <c r="G96" s="92"/>
      <c r="H96" s="93"/>
      <c r="I96" s="94"/>
      <c r="J96" s="94"/>
      <c r="K96" s="185"/>
      <c r="L96" s="133"/>
      <c r="M96" s="95"/>
      <c r="N96" s="59"/>
    </row>
    <row r="97" spans="1:14" ht="18.75" customHeight="1">
      <c r="A97" s="9"/>
      <c r="B97" s="10"/>
      <c r="C97" s="15"/>
      <c r="D97" s="44"/>
      <c r="E97" s="11"/>
      <c r="F97" s="12"/>
      <c r="G97" s="92"/>
      <c r="H97" s="93"/>
      <c r="I97" s="94"/>
      <c r="J97" s="94"/>
      <c r="K97" s="185"/>
      <c r="L97" s="133"/>
      <c r="M97" s="95"/>
      <c r="N97" s="59"/>
    </row>
    <row r="98" spans="1:14" ht="18.75" customHeight="1">
      <c r="A98" s="9"/>
      <c r="B98" s="10"/>
      <c r="C98" s="15"/>
      <c r="D98" s="44"/>
      <c r="E98" s="11"/>
      <c r="F98" s="12"/>
      <c r="G98" s="92"/>
      <c r="H98" s="93"/>
      <c r="I98" s="94"/>
      <c r="J98" s="94"/>
      <c r="K98" s="185"/>
      <c r="L98" s="133"/>
      <c r="M98" s="95"/>
      <c r="N98" s="59"/>
    </row>
    <row r="99" spans="1:14" ht="18.75" customHeight="1">
      <c r="A99" s="9"/>
      <c r="B99" s="10"/>
      <c r="C99" s="15"/>
      <c r="D99" s="44"/>
      <c r="E99" s="11"/>
      <c r="F99" s="12"/>
      <c r="G99" s="92"/>
      <c r="H99" s="93"/>
      <c r="I99" s="94"/>
      <c r="J99" s="94"/>
      <c r="K99" s="185"/>
      <c r="L99" s="133"/>
      <c r="M99" s="95"/>
      <c r="N99" s="59"/>
    </row>
    <row r="100" spans="1:14" ht="18.75" customHeight="1">
      <c r="A100" s="9"/>
      <c r="B100" s="10"/>
      <c r="C100" s="15"/>
      <c r="D100" s="44"/>
      <c r="E100" s="11"/>
      <c r="F100" s="12"/>
      <c r="G100" s="92"/>
      <c r="H100" s="93"/>
      <c r="I100" s="94"/>
      <c r="J100" s="94"/>
      <c r="K100" s="185"/>
      <c r="L100" s="133"/>
      <c r="M100" s="95"/>
      <c r="N100" s="59"/>
    </row>
    <row r="101" spans="1:14" ht="18.75" customHeight="1">
      <c r="A101" s="9"/>
      <c r="B101" s="10"/>
      <c r="C101" s="15"/>
      <c r="D101" s="44"/>
      <c r="E101" s="11"/>
      <c r="F101" s="12"/>
      <c r="G101" s="92"/>
      <c r="H101" s="93"/>
      <c r="I101" s="94"/>
      <c r="J101" s="94"/>
      <c r="K101" s="185"/>
      <c r="L101" s="133"/>
      <c r="M101" s="95"/>
      <c r="N101" s="59"/>
    </row>
    <row r="102" spans="1:14" ht="18.75" customHeight="1">
      <c r="A102" s="9"/>
      <c r="B102" s="10"/>
      <c r="C102" s="15"/>
      <c r="D102" s="44"/>
      <c r="E102" s="11"/>
      <c r="F102" s="12"/>
      <c r="G102" s="92"/>
      <c r="H102" s="93"/>
      <c r="I102" s="94"/>
      <c r="J102" s="94"/>
      <c r="K102" s="185"/>
      <c r="L102" s="133"/>
      <c r="M102" s="95"/>
      <c r="N102" s="59"/>
    </row>
    <row r="103" spans="1:14" ht="18.75" customHeight="1">
      <c r="A103" s="9"/>
      <c r="B103" s="10"/>
      <c r="C103" s="15"/>
      <c r="D103" s="44"/>
      <c r="E103" s="11"/>
      <c r="F103" s="12"/>
      <c r="G103" s="92"/>
      <c r="H103" s="93"/>
      <c r="I103" s="94"/>
      <c r="J103" s="94"/>
      <c r="K103" s="185"/>
      <c r="L103" s="133"/>
      <c r="M103" s="95"/>
      <c r="N103" s="59"/>
    </row>
    <row r="104" spans="1:14" ht="18.75" customHeight="1">
      <c r="A104" s="9"/>
      <c r="B104" s="10"/>
      <c r="C104" s="15"/>
      <c r="D104" s="44"/>
      <c r="E104" s="11"/>
      <c r="F104" s="12"/>
      <c r="G104" s="92"/>
      <c r="H104" s="93"/>
      <c r="I104" s="94"/>
      <c r="J104" s="94"/>
      <c r="K104" s="185"/>
      <c r="L104" s="133"/>
      <c r="M104" s="95"/>
      <c r="N104" s="59"/>
    </row>
    <row r="105" spans="1:14" ht="18.75" customHeight="1">
      <c r="A105" s="9"/>
      <c r="B105" s="10"/>
      <c r="C105" s="15"/>
      <c r="D105" s="44"/>
      <c r="E105" s="11"/>
      <c r="F105" s="12"/>
      <c r="G105" s="92"/>
      <c r="H105" s="93"/>
      <c r="I105" s="94"/>
      <c r="J105" s="94"/>
      <c r="K105" s="185"/>
      <c r="L105" s="133"/>
      <c r="M105" s="95"/>
      <c r="N105" s="59"/>
    </row>
    <row r="106" spans="1:14" ht="18.75" customHeight="1">
      <c r="A106" s="9"/>
      <c r="B106" s="10"/>
      <c r="C106" s="15"/>
      <c r="D106" s="44"/>
      <c r="E106" s="11"/>
      <c r="F106" s="12"/>
      <c r="G106" s="92"/>
      <c r="H106" s="93"/>
      <c r="I106" s="94"/>
      <c r="J106" s="94"/>
      <c r="K106" s="185"/>
      <c r="L106" s="133"/>
      <c r="M106" s="95"/>
      <c r="N106" s="59"/>
    </row>
    <row r="107" spans="1:14" ht="18.75" customHeight="1">
      <c r="A107" s="9"/>
      <c r="B107" s="10"/>
      <c r="C107" s="15"/>
      <c r="D107" s="44"/>
      <c r="E107" s="11"/>
      <c r="F107" s="12"/>
      <c r="G107" s="92"/>
      <c r="H107" s="93"/>
      <c r="I107" s="94"/>
      <c r="J107" s="94"/>
      <c r="K107" s="185"/>
      <c r="L107" s="133"/>
      <c r="M107" s="95"/>
      <c r="N107" s="59"/>
    </row>
    <row r="108" spans="1:14" ht="18.75" customHeight="1">
      <c r="A108" s="9"/>
      <c r="B108" s="10"/>
      <c r="C108" s="15"/>
      <c r="D108" s="44"/>
      <c r="E108" s="11"/>
      <c r="F108" s="12"/>
      <c r="G108" s="92"/>
      <c r="H108" s="93"/>
      <c r="I108" s="94"/>
      <c r="J108" s="94"/>
      <c r="K108" s="185"/>
      <c r="L108" s="133"/>
      <c r="M108" s="95"/>
      <c r="N108" s="59"/>
    </row>
    <row r="109" spans="1:14" ht="18.75" customHeight="1">
      <c r="A109" s="9"/>
      <c r="B109" s="10"/>
      <c r="C109" s="15"/>
      <c r="D109" s="44"/>
      <c r="E109" s="11"/>
      <c r="F109" s="12"/>
      <c r="G109" s="92"/>
      <c r="H109" s="93"/>
      <c r="I109" s="94"/>
      <c r="J109" s="94"/>
      <c r="K109" s="185"/>
      <c r="L109" s="133"/>
      <c r="M109" s="95"/>
      <c r="N109" s="59"/>
    </row>
    <row r="110" spans="1:14" ht="18.75" customHeight="1">
      <c r="A110" s="9"/>
      <c r="B110" s="10"/>
      <c r="C110" s="15"/>
      <c r="D110" s="44"/>
      <c r="E110" s="11"/>
      <c r="F110" s="12"/>
      <c r="G110" s="92"/>
      <c r="H110" s="93"/>
      <c r="I110" s="94"/>
      <c r="J110" s="94"/>
      <c r="K110" s="185"/>
      <c r="L110" s="133"/>
      <c r="M110" s="95"/>
      <c r="N110" s="59"/>
    </row>
    <row r="111" spans="1:14" ht="18.75" customHeight="1">
      <c r="A111" s="9"/>
      <c r="B111" s="10"/>
      <c r="C111" s="15"/>
      <c r="D111" s="44"/>
      <c r="E111" s="11"/>
      <c r="F111" s="12"/>
      <c r="G111" s="92"/>
      <c r="H111" s="93"/>
      <c r="I111" s="94"/>
      <c r="J111" s="94"/>
      <c r="K111" s="185"/>
      <c r="L111" s="133"/>
      <c r="M111" s="95"/>
      <c r="N111" s="59"/>
    </row>
    <row r="112" spans="1:14" ht="18.75" customHeight="1">
      <c r="A112" s="9"/>
      <c r="B112" s="10"/>
      <c r="C112" s="15"/>
      <c r="D112" s="44"/>
      <c r="E112" s="11"/>
      <c r="F112" s="12"/>
      <c r="G112" s="92"/>
      <c r="H112" s="93"/>
      <c r="I112" s="94"/>
      <c r="J112" s="94"/>
      <c r="K112" s="185"/>
      <c r="L112" s="133"/>
      <c r="M112" s="95"/>
      <c r="N112" s="59"/>
    </row>
    <row r="113" spans="1:14" ht="18.75" customHeight="1">
      <c r="A113" s="9"/>
      <c r="B113" s="10"/>
      <c r="C113" s="15"/>
      <c r="D113" s="44"/>
      <c r="E113" s="11"/>
      <c r="F113" s="12"/>
      <c r="G113" s="92"/>
      <c r="H113" s="93"/>
      <c r="I113" s="94"/>
      <c r="J113" s="94"/>
      <c r="K113" s="185"/>
      <c r="L113" s="133"/>
      <c r="M113" s="95"/>
      <c r="N113" s="59"/>
    </row>
    <row r="114" spans="1:14" ht="18.75" customHeight="1">
      <c r="A114" s="9"/>
      <c r="B114" s="10"/>
      <c r="C114" s="15"/>
      <c r="D114" s="44"/>
      <c r="E114" s="11"/>
      <c r="F114" s="12"/>
      <c r="G114" s="92"/>
      <c r="H114" s="93"/>
      <c r="I114" s="94"/>
      <c r="J114" s="94"/>
      <c r="K114" s="185"/>
      <c r="L114" s="133"/>
      <c r="M114" s="95"/>
      <c r="N114" s="59"/>
    </row>
    <row r="115" spans="1:14" ht="18.75" customHeight="1">
      <c r="A115" s="9"/>
      <c r="B115" s="10"/>
      <c r="C115" s="15"/>
      <c r="D115" s="44"/>
      <c r="E115" s="11"/>
      <c r="F115" s="12"/>
      <c r="G115" s="92"/>
      <c r="H115" s="93"/>
      <c r="I115" s="94"/>
      <c r="J115" s="94"/>
      <c r="K115" s="185"/>
      <c r="L115" s="133"/>
      <c r="M115" s="95"/>
      <c r="N115" s="59"/>
    </row>
    <row r="116" spans="1:14" ht="18.75" customHeight="1">
      <c r="A116" s="9"/>
      <c r="B116" s="10"/>
      <c r="C116" s="15"/>
      <c r="D116" s="44"/>
      <c r="E116" s="11"/>
      <c r="F116" s="12"/>
      <c r="G116" s="92"/>
      <c r="H116" s="93"/>
      <c r="I116" s="94"/>
      <c r="J116" s="94"/>
      <c r="K116" s="185"/>
      <c r="L116" s="133"/>
      <c r="M116" s="95"/>
      <c r="N116" s="59"/>
    </row>
    <row r="117" spans="1:14" ht="18.75" customHeight="1">
      <c r="A117" s="9"/>
      <c r="B117" s="10"/>
      <c r="C117" s="15"/>
      <c r="D117" s="44"/>
      <c r="E117" s="11"/>
      <c r="F117" s="12"/>
      <c r="G117" s="92"/>
      <c r="H117" s="93"/>
      <c r="I117" s="94"/>
      <c r="J117" s="94"/>
      <c r="K117" s="185"/>
      <c r="L117" s="133"/>
      <c r="M117" s="95"/>
      <c r="N117" s="59"/>
    </row>
    <row r="118" spans="1:14" ht="18.75" customHeight="1">
      <c r="A118" s="9"/>
      <c r="B118" s="10"/>
      <c r="C118" s="15"/>
      <c r="D118" s="44"/>
      <c r="E118" s="11"/>
      <c r="F118" s="12"/>
      <c r="G118" s="92"/>
      <c r="H118" s="93"/>
      <c r="I118" s="94"/>
      <c r="J118" s="94"/>
      <c r="K118" s="185"/>
      <c r="L118" s="133"/>
      <c r="M118" s="95"/>
      <c r="N118" s="59"/>
    </row>
    <row r="119" spans="1:14" ht="18.75" customHeight="1">
      <c r="A119" s="9"/>
      <c r="B119" s="10"/>
      <c r="C119" s="15"/>
      <c r="D119" s="44"/>
      <c r="E119" s="11"/>
      <c r="F119" s="12"/>
      <c r="G119" s="92"/>
      <c r="H119" s="93"/>
      <c r="I119" s="94"/>
      <c r="J119" s="94"/>
      <c r="K119" s="185"/>
      <c r="L119" s="133"/>
      <c r="M119" s="95"/>
      <c r="N119" s="59"/>
    </row>
    <row r="120" spans="1:14" ht="18.75" customHeight="1">
      <c r="A120" s="9"/>
      <c r="B120" s="10"/>
      <c r="C120" s="15"/>
      <c r="D120" s="44"/>
      <c r="E120" s="11"/>
      <c r="F120" s="12"/>
      <c r="G120" s="92"/>
      <c r="H120" s="93"/>
      <c r="I120" s="94"/>
      <c r="J120" s="94"/>
      <c r="K120" s="185"/>
      <c r="L120" s="133"/>
      <c r="M120" s="95"/>
      <c r="N120" s="59"/>
    </row>
    <row r="121" spans="1:14" ht="18.75" customHeight="1">
      <c r="A121" s="9"/>
      <c r="B121" s="10"/>
      <c r="C121" s="15"/>
      <c r="D121" s="44"/>
      <c r="E121" s="11"/>
      <c r="F121" s="12"/>
      <c r="G121" s="92"/>
      <c r="H121" s="93"/>
      <c r="I121" s="94"/>
      <c r="J121" s="94"/>
      <c r="K121" s="185"/>
      <c r="L121" s="133"/>
      <c r="M121" s="95"/>
      <c r="N121" s="59"/>
    </row>
    <row r="122" spans="1:14" ht="18.75" customHeight="1">
      <c r="A122" s="9"/>
      <c r="B122" s="10"/>
      <c r="C122" s="15"/>
      <c r="D122" s="44"/>
      <c r="E122" s="11"/>
      <c r="F122" s="12"/>
      <c r="G122" s="92"/>
      <c r="H122" s="93"/>
      <c r="I122" s="94"/>
      <c r="J122" s="94"/>
      <c r="K122" s="185"/>
      <c r="L122" s="133"/>
      <c r="M122" s="95"/>
      <c r="N122" s="59"/>
    </row>
    <row r="123" spans="1:14" ht="18.75" customHeight="1">
      <c r="A123" s="9"/>
      <c r="B123" s="10"/>
      <c r="C123" s="15"/>
      <c r="D123" s="44"/>
      <c r="E123" s="11"/>
      <c r="F123" s="12"/>
      <c r="G123" s="92"/>
      <c r="H123" s="93"/>
      <c r="I123" s="94"/>
      <c r="J123" s="94"/>
      <c r="K123" s="185"/>
      <c r="L123" s="133"/>
      <c r="M123" s="95"/>
      <c r="N123" s="59"/>
    </row>
    <row r="124" spans="1:14" ht="18.75" customHeight="1">
      <c r="A124" s="9"/>
      <c r="B124" s="10"/>
      <c r="C124" s="15"/>
      <c r="D124" s="44"/>
      <c r="E124" s="11"/>
      <c r="F124" s="12"/>
      <c r="G124" s="92"/>
      <c r="H124" s="93"/>
      <c r="I124" s="94"/>
      <c r="J124" s="94"/>
      <c r="K124" s="185"/>
      <c r="L124" s="133"/>
      <c r="M124" s="95"/>
      <c r="N124" s="59"/>
    </row>
    <row r="125" spans="1:14" ht="18.75" customHeight="1">
      <c r="A125" s="9"/>
      <c r="B125" s="10"/>
      <c r="C125" s="15"/>
      <c r="D125" s="44"/>
      <c r="E125" s="11"/>
      <c r="F125" s="12"/>
      <c r="G125" s="92"/>
      <c r="H125" s="93"/>
      <c r="I125" s="94"/>
      <c r="J125" s="94"/>
      <c r="K125" s="185"/>
      <c r="L125" s="133"/>
      <c r="M125" s="95"/>
      <c r="N125" s="59"/>
    </row>
    <row r="126" spans="1:14" ht="18.75" customHeight="1">
      <c r="A126" s="9"/>
      <c r="B126" s="10"/>
      <c r="C126" s="15"/>
      <c r="D126" s="44"/>
      <c r="E126" s="11"/>
      <c r="F126" s="12"/>
      <c r="G126" s="92"/>
      <c r="H126" s="93"/>
      <c r="I126" s="94"/>
      <c r="J126" s="94"/>
      <c r="K126" s="185"/>
      <c r="L126" s="133"/>
      <c r="M126" s="95"/>
      <c r="N126" s="59"/>
    </row>
    <row r="127" spans="1:14" ht="18.75" customHeight="1">
      <c r="A127" s="9"/>
      <c r="B127" s="10"/>
      <c r="C127" s="15"/>
      <c r="D127" s="44"/>
      <c r="E127" s="11"/>
      <c r="F127" s="12"/>
      <c r="G127" s="92"/>
      <c r="H127" s="93"/>
      <c r="I127" s="94"/>
      <c r="J127" s="94"/>
      <c r="K127" s="185"/>
      <c r="L127" s="133"/>
      <c r="M127" s="95"/>
      <c r="N127" s="59"/>
    </row>
    <row r="128" spans="1:14" ht="18.75" customHeight="1">
      <c r="A128" s="9"/>
      <c r="B128" s="10"/>
      <c r="C128" s="15"/>
      <c r="D128" s="44"/>
      <c r="E128" s="11"/>
      <c r="F128" s="12"/>
      <c r="G128" s="92"/>
      <c r="H128" s="93"/>
      <c r="I128" s="94"/>
      <c r="J128" s="94"/>
      <c r="K128" s="185"/>
      <c r="L128" s="133"/>
      <c r="M128" s="95"/>
      <c r="N128" s="59"/>
    </row>
    <row r="129" spans="1:14" ht="18.75" customHeight="1">
      <c r="A129" s="9"/>
      <c r="B129" s="10"/>
      <c r="C129" s="15"/>
      <c r="D129" s="44"/>
      <c r="E129" s="11"/>
      <c r="F129" s="12"/>
      <c r="G129" s="92"/>
      <c r="H129" s="93"/>
      <c r="I129" s="94"/>
      <c r="J129" s="94"/>
      <c r="K129" s="185"/>
      <c r="L129" s="133"/>
      <c r="M129" s="95"/>
      <c r="N129" s="59"/>
    </row>
    <row r="130" spans="1:14" ht="18.75" customHeight="1">
      <c r="A130" s="9"/>
      <c r="B130" s="10"/>
      <c r="C130" s="15"/>
      <c r="D130" s="44"/>
      <c r="E130" s="11"/>
      <c r="F130" s="12"/>
      <c r="G130" s="92"/>
      <c r="H130" s="93"/>
      <c r="I130" s="94"/>
      <c r="J130" s="94"/>
      <c r="K130" s="185"/>
      <c r="L130" s="133"/>
      <c r="M130" s="95"/>
      <c r="N130" s="59"/>
    </row>
    <row r="131" spans="1:14" ht="18.75" customHeight="1">
      <c r="A131" s="9"/>
      <c r="B131" s="10"/>
      <c r="C131" s="15"/>
      <c r="D131" s="44"/>
      <c r="E131" s="11"/>
      <c r="F131" s="12"/>
      <c r="G131" s="92"/>
      <c r="H131" s="93"/>
      <c r="I131" s="94"/>
      <c r="J131" s="94"/>
      <c r="K131" s="185"/>
      <c r="L131" s="133"/>
      <c r="M131" s="95"/>
      <c r="N131" s="59"/>
    </row>
    <row r="132" spans="1:14" ht="18.75" customHeight="1">
      <c r="A132" s="9"/>
      <c r="B132" s="10"/>
      <c r="C132" s="15"/>
      <c r="D132" s="44"/>
      <c r="E132" s="11"/>
      <c r="F132" s="12"/>
      <c r="G132" s="92"/>
      <c r="H132" s="93"/>
      <c r="I132" s="94"/>
      <c r="J132" s="94"/>
      <c r="K132" s="185"/>
      <c r="L132" s="133"/>
      <c r="M132" s="95"/>
      <c r="N132" s="59"/>
    </row>
    <row r="133" spans="1:14" ht="18.75" customHeight="1">
      <c r="A133" s="9"/>
      <c r="B133" s="10"/>
      <c r="C133" s="15"/>
      <c r="D133" s="44"/>
      <c r="E133" s="11"/>
      <c r="F133" s="12"/>
      <c r="G133" s="92"/>
      <c r="H133" s="93"/>
      <c r="I133" s="94"/>
      <c r="J133" s="94"/>
      <c r="K133" s="185"/>
      <c r="L133" s="133"/>
      <c r="M133" s="95"/>
      <c r="N133" s="59"/>
    </row>
    <row r="134" spans="1:14" ht="18.75" customHeight="1">
      <c r="A134" s="9"/>
      <c r="B134" s="10"/>
      <c r="C134" s="15"/>
      <c r="D134" s="44"/>
      <c r="E134" s="11"/>
      <c r="F134" s="12"/>
      <c r="G134" s="92"/>
      <c r="H134" s="93"/>
      <c r="I134" s="94"/>
      <c r="J134" s="94"/>
      <c r="K134" s="185"/>
      <c r="L134" s="133"/>
      <c r="M134" s="95"/>
      <c r="N134" s="59"/>
    </row>
    <row r="135" spans="1:14" ht="18.75" customHeight="1">
      <c r="A135" s="9"/>
      <c r="B135" s="10"/>
      <c r="C135" s="15"/>
      <c r="D135" s="44"/>
      <c r="E135" s="11"/>
      <c r="F135" s="12"/>
      <c r="G135" s="92"/>
      <c r="H135" s="93"/>
      <c r="I135" s="94"/>
      <c r="J135" s="94"/>
      <c r="K135" s="185"/>
      <c r="L135" s="133"/>
      <c r="M135" s="95"/>
      <c r="N135" s="59"/>
    </row>
    <row r="136" spans="1:14" ht="18.75" customHeight="1">
      <c r="A136" s="9"/>
      <c r="B136" s="10"/>
      <c r="C136" s="15"/>
      <c r="D136" s="44"/>
      <c r="E136" s="11"/>
      <c r="F136" s="12"/>
      <c r="G136" s="92"/>
      <c r="H136" s="93"/>
      <c r="I136" s="94"/>
      <c r="J136" s="94"/>
      <c r="K136" s="185"/>
      <c r="L136" s="133"/>
      <c r="M136" s="95"/>
      <c r="N136" s="59"/>
    </row>
    <row r="137" spans="1:14" ht="18.75" customHeight="1">
      <c r="A137" s="9"/>
      <c r="B137" s="10"/>
      <c r="C137" s="15"/>
      <c r="D137" s="44"/>
      <c r="E137" s="11"/>
      <c r="F137" s="12"/>
      <c r="G137" s="92"/>
      <c r="H137" s="93"/>
      <c r="I137" s="94"/>
      <c r="J137" s="94"/>
      <c r="K137" s="185"/>
      <c r="L137" s="133"/>
      <c r="M137" s="95"/>
      <c r="N137" s="59"/>
    </row>
    <row r="138" spans="1:14" ht="18.75" customHeight="1">
      <c r="A138" s="9"/>
      <c r="B138" s="10"/>
      <c r="C138" s="15"/>
      <c r="D138" s="44"/>
      <c r="E138" s="11"/>
      <c r="F138" s="12"/>
      <c r="G138" s="92"/>
      <c r="H138" s="93"/>
      <c r="I138" s="94"/>
      <c r="J138" s="94"/>
      <c r="K138" s="185"/>
      <c r="L138" s="133"/>
      <c r="M138" s="95"/>
      <c r="N138" s="59"/>
    </row>
    <row r="139" spans="1:14" ht="18.75" customHeight="1">
      <c r="A139" s="9"/>
      <c r="B139" s="10"/>
      <c r="C139" s="15"/>
      <c r="D139" s="44"/>
      <c r="E139" s="11"/>
      <c r="F139" s="12"/>
      <c r="G139" s="92"/>
      <c r="H139" s="93"/>
      <c r="I139" s="94"/>
      <c r="J139" s="94"/>
      <c r="K139" s="185"/>
      <c r="L139" s="133"/>
      <c r="M139" s="95"/>
      <c r="N139" s="59"/>
    </row>
    <row r="140" spans="1:14" ht="18.75" customHeight="1">
      <c r="A140" s="9"/>
      <c r="B140" s="10"/>
      <c r="C140" s="15"/>
      <c r="D140" s="44"/>
      <c r="E140" s="11"/>
      <c r="F140" s="12"/>
      <c r="G140" s="92"/>
      <c r="H140" s="93"/>
      <c r="I140" s="94"/>
      <c r="J140" s="94"/>
      <c r="K140" s="185"/>
      <c r="L140" s="133"/>
      <c r="M140" s="95"/>
      <c r="N140" s="59"/>
    </row>
    <row r="141" spans="1:14" ht="18.75" customHeight="1">
      <c r="A141" s="9"/>
      <c r="B141" s="10"/>
      <c r="C141" s="15"/>
      <c r="D141" s="44"/>
      <c r="E141" s="11"/>
      <c r="F141" s="12"/>
      <c r="G141" s="92"/>
      <c r="H141" s="93"/>
      <c r="I141" s="94"/>
      <c r="J141" s="94"/>
      <c r="K141" s="185"/>
      <c r="L141" s="133"/>
      <c r="M141" s="95"/>
      <c r="N141" s="59"/>
    </row>
    <row r="142" spans="1:14" ht="18.75" customHeight="1">
      <c r="A142" s="9"/>
      <c r="B142" s="10"/>
      <c r="C142" s="15"/>
      <c r="D142" s="44"/>
      <c r="E142" s="11"/>
      <c r="F142" s="12"/>
      <c r="G142" s="92"/>
      <c r="H142" s="93"/>
      <c r="I142" s="94"/>
      <c r="J142" s="94"/>
      <c r="K142" s="185"/>
      <c r="L142" s="133"/>
      <c r="M142" s="95"/>
      <c r="N142" s="59"/>
    </row>
    <row r="143" spans="1:14" ht="18.75" customHeight="1">
      <c r="A143" s="9"/>
      <c r="B143" s="10"/>
      <c r="C143" s="15"/>
      <c r="D143" s="44"/>
      <c r="E143" s="11"/>
      <c r="F143" s="12"/>
      <c r="G143" s="92"/>
      <c r="H143" s="93"/>
      <c r="I143" s="94"/>
      <c r="J143" s="94"/>
      <c r="K143" s="185"/>
      <c r="L143" s="133"/>
      <c r="M143" s="95"/>
      <c r="N143" s="59"/>
    </row>
    <row r="144" spans="1:14" ht="18.75" customHeight="1">
      <c r="A144" s="9"/>
      <c r="B144" s="10"/>
      <c r="C144" s="15"/>
      <c r="D144" s="44"/>
      <c r="E144" s="11"/>
      <c r="F144" s="12"/>
      <c r="G144" s="92"/>
      <c r="H144" s="93"/>
      <c r="I144" s="94"/>
      <c r="J144" s="94"/>
      <c r="K144" s="185"/>
      <c r="L144" s="133"/>
      <c r="M144" s="95"/>
      <c r="N144" s="59"/>
    </row>
    <row r="145" spans="1:14" ht="18.75" customHeight="1">
      <c r="A145" s="9"/>
      <c r="B145" s="10"/>
      <c r="C145" s="15"/>
      <c r="D145" s="44"/>
      <c r="E145" s="11"/>
      <c r="F145" s="12"/>
      <c r="G145" s="92"/>
      <c r="H145" s="93"/>
      <c r="I145" s="94"/>
      <c r="J145" s="94"/>
      <c r="K145" s="185"/>
      <c r="L145" s="133"/>
      <c r="M145" s="95"/>
      <c r="N145" s="59"/>
    </row>
    <row r="146" spans="1:14" ht="18.75" customHeight="1">
      <c r="A146" s="9"/>
      <c r="B146" s="10"/>
      <c r="C146" s="15"/>
      <c r="D146" s="44"/>
      <c r="E146" s="11"/>
      <c r="F146" s="12"/>
      <c r="G146" s="92"/>
      <c r="H146" s="93"/>
      <c r="I146" s="94"/>
      <c r="J146" s="94"/>
      <c r="K146" s="185"/>
      <c r="L146" s="133"/>
      <c r="M146" s="95"/>
      <c r="N146" s="59"/>
    </row>
    <row r="147" spans="1:14" ht="18.75" customHeight="1">
      <c r="A147" s="9"/>
      <c r="B147" s="10"/>
      <c r="C147" s="15"/>
      <c r="D147" s="44"/>
      <c r="E147" s="11"/>
      <c r="F147" s="12"/>
      <c r="G147" s="92"/>
      <c r="H147" s="93"/>
      <c r="I147" s="94"/>
      <c r="J147" s="94"/>
      <c r="K147" s="185"/>
      <c r="L147" s="133"/>
      <c r="M147" s="95"/>
      <c r="N147" s="59"/>
    </row>
    <row r="148" spans="1:14" ht="18.75" customHeight="1">
      <c r="A148" s="9"/>
      <c r="B148" s="10"/>
      <c r="C148" s="15"/>
      <c r="D148" s="44"/>
      <c r="E148" s="11"/>
      <c r="F148" s="12"/>
      <c r="G148" s="92"/>
      <c r="H148" s="93"/>
      <c r="I148" s="94"/>
      <c r="J148" s="94"/>
      <c r="K148" s="185"/>
      <c r="L148" s="133"/>
      <c r="M148" s="95"/>
      <c r="N148" s="59"/>
    </row>
    <row r="149" spans="1:14" ht="18.75" customHeight="1">
      <c r="A149" s="9"/>
      <c r="B149" s="10"/>
      <c r="C149" s="15"/>
      <c r="D149" s="44"/>
      <c r="E149" s="11"/>
      <c r="F149" s="12"/>
      <c r="G149" s="92"/>
      <c r="H149" s="93"/>
      <c r="I149" s="94"/>
      <c r="J149" s="94"/>
      <c r="K149" s="185"/>
      <c r="L149" s="133"/>
      <c r="M149" s="95"/>
      <c r="N149" s="59"/>
    </row>
    <row r="150" spans="1:14" ht="18.75" customHeight="1">
      <c r="A150" s="9"/>
      <c r="B150" s="10"/>
      <c r="C150" s="15"/>
      <c r="D150" s="44"/>
      <c r="E150" s="11"/>
      <c r="F150" s="12"/>
      <c r="G150" s="92"/>
      <c r="H150" s="93"/>
      <c r="I150" s="94"/>
      <c r="J150" s="94"/>
      <c r="K150" s="185"/>
      <c r="L150" s="133"/>
      <c r="M150" s="95"/>
      <c r="N150" s="59"/>
    </row>
    <row r="151" spans="1:14" ht="18.75" customHeight="1">
      <c r="A151" s="9"/>
      <c r="B151" s="10"/>
      <c r="C151" s="15"/>
      <c r="D151" s="44"/>
      <c r="E151" s="11"/>
      <c r="F151" s="12"/>
      <c r="G151" s="92"/>
      <c r="H151" s="93"/>
      <c r="I151" s="94"/>
      <c r="J151" s="94"/>
      <c r="K151" s="185"/>
      <c r="L151" s="133"/>
      <c r="M151" s="95"/>
      <c r="N151" s="59"/>
    </row>
    <row r="152" spans="1:14" ht="18.75" customHeight="1">
      <c r="A152" s="9"/>
      <c r="B152" s="10"/>
      <c r="C152" s="15"/>
      <c r="D152" s="44"/>
      <c r="E152" s="11"/>
      <c r="F152" s="12"/>
      <c r="G152" s="92"/>
      <c r="H152" s="93"/>
      <c r="I152" s="94"/>
      <c r="J152" s="94"/>
      <c r="K152" s="185"/>
      <c r="L152" s="133"/>
      <c r="M152" s="95"/>
      <c r="N152" s="59"/>
    </row>
    <row r="153" spans="1:14" ht="18.75" customHeight="1">
      <c r="A153" s="9"/>
      <c r="B153" s="10"/>
      <c r="C153" s="15"/>
      <c r="D153" s="44"/>
      <c r="E153" s="11"/>
      <c r="F153" s="12"/>
      <c r="G153" s="92"/>
      <c r="H153" s="93"/>
      <c r="I153" s="94"/>
      <c r="J153" s="94"/>
      <c r="K153" s="185"/>
      <c r="L153" s="133"/>
      <c r="M153" s="95"/>
      <c r="N153" s="59"/>
    </row>
    <row r="154" spans="1:14">
      <c r="A154" s="9"/>
      <c r="B154" s="10"/>
      <c r="C154" s="15"/>
      <c r="D154" s="44"/>
      <c r="E154" s="11"/>
      <c r="F154" s="12"/>
      <c r="G154" s="92"/>
      <c r="H154" s="93"/>
      <c r="I154" s="94"/>
      <c r="J154" s="94"/>
      <c r="K154" s="185"/>
      <c r="L154" s="133"/>
      <c r="M154" s="95"/>
      <c r="N154" s="59"/>
    </row>
    <row r="155" spans="1:14">
      <c r="A155" s="9"/>
      <c r="B155" s="10"/>
      <c r="C155" s="15"/>
      <c r="D155" s="44"/>
      <c r="E155" s="11"/>
      <c r="F155" s="12"/>
      <c r="G155" s="92"/>
      <c r="H155" s="93"/>
      <c r="I155" s="94"/>
      <c r="J155" s="94"/>
      <c r="K155" s="185"/>
      <c r="L155" s="133"/>
      <c r="M155" s="95"/>
      <c r="N155" s="59"/>
    </row>
    <row r="156" spans="1:14">
      <c r="A156" s="9"/>
      <c r="B156" s="10"/>
      <c r="C156" s="15"/>
      <c r="D156" s="44"/>
      <c r="E156" s="11"/>
      <c r="F156" s="12"/>
      <c r="G156" s="92"/>
      <c r="H156" s="93"/>
      <c r="I156" s="94"/>
      <c r="J156" s="94"/>
      <c r="K156" s="185"/>
      <c r="L156" s="133"/>
      <c r="M156" s="95"/>
      <c r="N156" s="59"/>
    </row>
    <row r="157" spans="1:14">
      <c r="A157" s="9"/>
      <c r="B157" s="10"/>
      <c r="C157" s="15"/>
      <c r="D157" s="44"/>
      <c r="E157" s="11"/>
      <c r="F157" s="12"/>
      <c r="G157" s="92"/>
      <c r="H157" s="93"/>
      <c r="I157" s="94"/>
      <c r="J157" s="94"/>
      <c r="K157" s="185"/>
      <c r="L157" s="133"/>
      <c r="M157" s="95"/>
      <c r="N157" s="59"/>
    </row>
    <row r="158" spans="1:14">
      <c r="A158" s="9"/>
      <c r="B158" s="10"/>
      <c r="C158" s="15"/>
      <c r="D158" s="44"/>
      <c r="E158" s="11"/>
      <c r="F158" s="12"/>
      <c r="G158" s="92"/>
      <c r="H158" s="93"/>
      <c r="I158" s="94"/>
      <c r="J158" s="94"/>
      <c r="K158" s="185"/>
      <c r="L158" s="133"/>
      <c r="M158" s="95"/>
      <c r="N158" s="59"/>
    </row>
    <row r="159" spans="1:14">
      <c r="A159" s="9"/>
      <c r="B159" s="10"/>
      <c r="C159" s="15"/>
      <c r="D159" s="44"/>
      <c r="E159" s="11"/>
      <c r="F159" s="12"/>
      <c r="G159" s="92"/>
      <c r="H159" s="93"/>
      <c r="I159" s="94"/>
      <c r="J159" s="94"/>
      <c r="K159" s="185"/>
      <c r="L159" s="133"/>
      <c r="M159" s="95"/>
      <c r="N159" s="59"/>
    </row>
    <row r="160" spans="1:14">
      <c r="A160" s="9"/>
      <c r="B160" s="10"/>
      <c r="C160" s="15"/>
      <c r="D160" s="44"/>
      <c r="E160" s="11"/>
      <c r="F160" s="12"/>
      <c r="G160" s="92"/>
      <c r="H160" s="93"/>
      <c r="I160" s="94"/>
      <c r="J160" s="94"/>
      <c r="K160" s="185"/>
      <c r="L160" s="133"/>
      <c r="M160" s="95"/>
      <c r="N160" s="59"/>
    </row>
    <row r="161" spans="1:14">
      <c r="A161" s="9"/>
      <c r="B161" s="10"/>
      <c r="C161" s="15"/>
      <c r="D161" s="44"/>
      <c r="E161" s="11"/>
      <c r="F161" s="12"/>
      <c r="G161" s="92"/>
      <c r="H161" s="93"/>
      <c r="I161" s="94"/>
      <c r="J161" s="94"/>
      <c r="K161" s="185"/>
      <c r="L161" s="133"/>
      <c r="M161" s="95"/>
      <c r="N161" s="59"/>
    </row>
    <row r="162" spans="1:14">
      <c r="A162" s="9"/>
      <c r="B162" s="10"/>
      <c r="C162" s="15"/>
      <c r="D162" s="44"/>
      <c r="E162" s="11"/>
      <c r="F162" s="12"/>
      <c r="G162" s="92"/>
      <c r="H162" s="93"/>
      <c r="I162" s="94"/>
      <c r="J162" s="94"/>
      <c r="K162" s="185"/>
      <c r="L162" s="133"/>
      <c r="M162" s="95"/>
      <c r="N162" s="59"/>
    </row>
    <row r="163" spans="1:14">
      <c r="A163" s="9"/>
      <c r="B163" s="10"/>
      <c r="C163" s="15"/>
      <c r="D163" s="44"/>
      <c r="E163" s="11"/>
      <c r="F163" s="12"/>
      <c r="G163" s="92"/>
      <c r="H163" s="93"/>
      <c r="I163" s="94"/>
      <c r="J163" s="94"/>
      <c r="K163" s="185"/>
      <c r="L163" s="133"/>
      <c r="M163" s="95"/>
      <c r="N163" s="59"/>
    </row>
    <row r="164" spans="1:14">
      <c r="A164" s="9"/>
      <c r="B164" s="10"/>
      <c r="C164" s="15"/>
      <c r="D164" s="44"/>
      <c r="E164" s="11"/>
      <c r="F164" s="12"/>
      <c r="G164" s="92"/>
      <c r="H164" s="93"/>
      <c r="I164" s="94"/>
      <c r="J164" s="94"/>
      <c r="K164" s="185"/>
      <c r="L164" s="133"/>
      <c r="M164" s="95"/>
      <c r="N164" s="59"/>
    </row>
    <row r="165" spans="1:14">
      <c r="A165" s="9"/>
      <c r="B165" s="10"/>
      <c r="C165" s="15"/>
      <c r="D165" s="44"/>
      <c r="E165" s="11"/>
      <c r="F165" s="12"/>
      <c r="G165" s="92"/>
      <c r="H165" s="93"/>
      <c r="I165" s="94"/>
      <c r="J165" s="94"/>
      <c r="K165" s="185"/>
      <c r="L165" s="133"/>
      <c r="M165" s="95"/>
      <c r="N165" s="59"/>
    </row>
    <row r="166" spans="1:14">
      <c r="A166" s="9"/>
      <c r="B166" s="10"/>
      <c r="C166" s="15"/>
      <c r="D166" s="44"/>
      <c r="E166" s="11"/>
      <c r="F166" s="12"/>
      <c r="G166" s="92"/>
      <c r="H166" s="93"/>
      <c r="I166" s="94"/>
      <c r="J166" s="94"/>
      <c r="K166" s="185"/>
      <c r="L166" s="133"/>
      <c r="M166" s="95"/>
      <c r="N166" s="59"/>
    </row>
    <row r="167" spans="1:14">
      <c r="A167" s="9"/>
      <c r="B167" s="10"/>
      <c r="C167" s="15"/>
      <c r="D167" s="44"/>
      <c r="E167" s="11"/>
      <c r="F167" s="12"/>
      <c r="G167" s="92"/>
      <c r="H167" s="93"/>
      <c r="I167" s="94"/>
      <c r="J167" s="94"/>
      <c r="K167" s="185"/>
      <c r="L167" s="133"/>
      <c r="M167" s="95"/>
      <c r="N167" s="59"/>
    </row>
    <row r="168" spans="1:14">
      <c r="A168" s="9"/>
      <c r="B168" s="10"/>
      <c r="C168" s="15"/>
      <c r="D168" s="44"/>
      <c r="E168" s="11"/>
      <c r="F168" s="12"/>
      <c r="G168" s="92"/>
      <c r="H168" s="93"/>
      <c r="I168" s="94"/>
      <c r="J168" s="94"/>
      <c r="K168" s="185"/>
      <c r="L168" s="133"/>
      <c r="M168" s="95"/>
      <c r="N168" s="59"/>
    </row>
    <row r="169" spans="1:14">
      <c r="A169" s="9"/>
      <c r="B169" s="10"/>
      <c r="C169" s="15"/>
      <c r="D169" s="44"/>
      <c r="E169" s="11"/>
      <c r="F169" s="12"/>
      <c r="G169" s="92"/>
      <c r="H169" s="93"/>
      <c r="I169" s="94"/>
      <c r="J169" s="94"/>
      <c r="K169" s="185"/>
      <c r="L169" s="133"/>
      <c r="M169" s="95"/>
      <c r="N169" s="59"/>
    </row>
    <row r="170" spans="1:14">
      <c r="A170" s="9"/>
      <c r="B170" s="10"/>
      <c r="C170" s="15"/>
      <c r="D170" s="44"/>
      <c r="E170" s="11"/>
      <c r="F170" s="12"/>
      <c r="G170" s="92"/>
      <c r="H170" s="93"/>
      <c r="I170" s="94"/>
      <c r="J170" s="94"/>
      <c r="K170" s="185"/>
      <c r="L170" s="133"/>
      <c r="M170" s="95"/>
      <c r="N170" s="59"/>
    </row>
    <row r="171" spans="1:14">
      <c r="A171" s="9"/>
      <c r="B171" s="10"/>
      <c r="C171" s="15"/>
      <c r="D171" s="44"/>
      <c r="E171" s="11"/>
      <c r="F171" s="12"/>
      <c r="G171" s="92"/>
      <c r="H171" s="93"/>
      <c r="I171" s="94"/>
      <c r="J171" s="94"/>
      <c r="K171" s="185"/>
      <c r="L171" s="133"/>
      <c r="M171" s="95"/>
      <c r="N171" s="59"/>
    </row>
    <row r="172" spans="1:14">
      <c r="A172" s="9"/>
      <c r="B172" s="10"/>
      <c r="C172" s="15"/>
      <c r="D172" s="44"/>
      <c r="E172" s="11"/>
      <c r="F172" s="12"/>
      <c r="G172" s="92"/>
      <c r="H172" s="93"/>
      <c r="I172" s="94"/>
      <c r="J172" s="94"/>
      <c r="K172" s="185"/>
      <c r="L172" s="133"/>
      <c r="M172" s="95"/>
      <c r="N172" s="59"/>
    </row>
    <row r="173" spans="1:14">
      <c r="A173" s="9"/>
      <c r="B173" s="10"/>
      <c r="C173" s="15"/>
      <c r="D173" s="44"/>
      <c r="E173" s="11"/>
      <c r="F173" s="12"/>
      <c r="G173" s="92"/>
      <c r="H173" s="93"/>
      <c r="I173" s="94"/>
      <c r="J173" s="94"/>
      <c r="K173" s="185"/>
      <c r="L173" s="133"/>
      <c r="M173" s="95"/>
      <c r="N173" s="59"/>
    </row>
    <row r="174" spans="1:14">
      <c r="A174" s="9"/>
      <c r="B174" s="10"/>
      <c r="C174" s="15"/>
      <c r="D174" s="44"/>
      <c r="E174" s="11"/>
      <c r="F174" s="12"/>
      <c r="G174" s="92"/>
      <c r="H174" s="93"/>
      <c r="I174" s="94"/>
      <c r="J174" s="94"/>
      <c r="K174" s="185"/>
      <c r="L174" s="133"/>
      <c r="M174" s="95"/>
      <c r="N174" s="59"/>
    </row>
    <row r="175" spans="1:14">
      <c r="A175" s="9"/>
      <c r="B175" s="10"/>
      <c r="C175" s="15"/>
      <c r="D175" s="44"/>
      <c r="E175" s="11"/>
      <c r="F175" s="12"/>
      <c r="G175" s="92"/>
      <c r="H175" s="93"/>
      <c r="I175" s="94"/>
      <c r="J175" s="94"/>
      <c r="K175" s="185"/>
      <c r="L175" s="133"/>
      <c r="M175" s="95"/>
      <c r="N175" s="59"/>
    </row>
    <row r="176" spans="1:14">
      <c r="A176" s="9"/>
      <c r="B176" s="10"/>
      <c r="C176" s="15"/>
      <c r="D176" s="44"/>
      <c r="E176" s="11"/>
      <c r="F176" s="12"/>
      <c r="G176" s="92"/>
      <c r="H176" s="93"/>
      <c r="I176" s="94"/>
      <c r="J176" s="94"/>
      <c r="K176" s="185"/>
      <c r="L176" s="133"/>
      <c r="M176" s="95"/>
      <c r="N176" s="59"/>
    </row>
    <row r="177" spans="1:14">
      <c r="A177" s="9"/>
      <c r="B177" s="10"/>
      <c r="C177" s="15"/>
      <c r="D177" s="44"/>
      <c r="E177" s="11"/>
      <c r="F177" s="12"/>
      <c r="G177" s="92"/>
      <c r="H177" s="93"/>
      <c r="I177" s="94"/>
      <c r="J177" s="94"/>
      <c r="K177" s="185"/>
      <c r="L177" s="133"/>
      <c r="M177" s="95"/>
      <c r="N177" s="59"/>
    </row>
    <row r="178" spans="1:14">
      <c r="A178" s="9"/>
      <c r="B178" s="10"/>
      <c r="C178" s="15"/>
      <c r="D178" s="44"/>
      <c r="E178" s="11"/>
      <c r="F178" s="12"/>
      <c r="G178" s="92"/>
      <c r="H178" s="93"/>
      <c r="I178" s="94"/>
      <c r="J178" s="94"/>
      <c r="K178" s="185"/>
      <c r="L178" s="133"/>
      <c r="M178" s="95"/>
      <c r="N178" s="59"/>
    </row>
    <row r="179" spans="1:14">
      <c r="A179" s="9"/>
      <c r="B179" s="10"/>
      <c r="C179" s="15"/>
      <c r="D179" s="44"/>
      <c r="E179" s="11"/>
      <c r="F179" s="12"/>
      <c r="G179" s="92"/>
      <c r="H179" s="93"/>
      <c r="I179" s="94"/>
      <c r="J179" s="94"/>
      <c r="K179" s="185"/>
      <c r="L179" s="133"/>
      <c r="M179" s="95"/>
      <c r="N179" s="59"/>
    </row>
    <row r="180" spans="1:14">
      <c r="A180" s="9"/>
      <c r="B180" s="10"/>
      <c r="C180" s="15"/>
      <c r="D180" s="44"/>
      <c r="E180" s="11"/>
      <c r="F180" s="12"/>
      <c r="G180" s="92"/>
      <c r="H180" s="93"/>
      <c r="I180" s="94"/>
      <c r="J180" s="94"/>
      <c r="K180" s="185"/>
      <c r="L180" s="133"/>
      <c r="M180" s="95"/>
      <c r="N180" s="59"/>
    </row>
    <row r="181" spans="1:14">
      <c r="A181" s="9"/>
      <c r="B181" s="10"/>
      <c r="C181" s="15"/>
      <c r="D181" s="44"/>
      <c r="E181" s="11"/>
      <c r="F181" s="12"/>
      <c r="G181" s="92"/>
      <c r="H181" s="93"/>
      <c r="I181" s="94"/>
      <c r="J181" s="94"/>
      <c r="K181" s="185"/>
      <c r="L181" s="133"/>
      <c r="M181" s="95"/>
      <c r="N181" s="59"/>
    </row>
    <row r="182" spans="1:14">
      <c r="A182" s="9"/>
      <c r="B182" s="10"/>
      <c r="C182" s="15"/>
      <c r="D182" s="44"/>
      <c r="E182" s="11"/>
      <c r="F182" s="12"/>
      <c r="G182" s="92"/>
      <c r="H182" s="93"/>
      <c r="I182" s="94"/>
      <c r="J182" s="94"/>
      <c r="K182" s="185"/>
      <c r="L182" s="133"/>
      <c r="M182" s="95"/>
      <c r="N182" s="59"/>
    </row>
    <row r="183" spans="1:14">
      <c r="A183" s="9"/>
      <c r="B183" s="10"/>
      <c r="C183" s="15"/>
      <c r="D183" s="44"/>
      <c r="E183" s="11"/>
      <c r="F183" s="12"/>
      <c r="G183" s="92"/>
      <c r="H183" s="93"/>
      <c r="I183" s="94"/>
      <c r="J183" s="94"/>
      <c r="K183" s="185"/>
      <c r="L183" s="133"/>
      <c r="M183" s="95"/>
      <c r="N183" s="59"/>
    </row>
    <row r="184" spans="1:14">
      <c r="A184" s="9"/>
      <c r="B184" s="10"/>
      <c r="C184" s="15"/>
      <c r="D184" s="44"/>
      <c r="E184" s="11"/>
      <c r="F184" s="12"/>
      <c r="G184" s="92"/>
      <c r="H184" s="93"/>
      <c r="I184" s="94"/>
      <c r="J184" s="94"/>
      <c r="K184" s="185"/>
      <c r="L184" s="133"/>
      <c r="M184" s="95"/>
      <c r="N184" s="59"/>
    </row>
    <row r="185" spans="1:14">
      <c r="A185" s="9"/>
      <c r="B185" s="10"/>
      <c r="C185" s="15"/>
      <c r="D185" s="44"/>
      <c r="E185" s="11"/>
      <c r="F185" s="12"/>
      <c r="G185" s="92"/>
      <c r="H185" s="93"/>
      <c r="I185" s="94"/>
      <c r="J185" s="94"/>
      <c r="K185" s="185"/>
      <c r="L185" s="133"/>
      <c r="M185" s="95"/>
      <c r="N185" s="59"/>
    </row>
    <row r="186" spans="1:14">
      <c r="A186" s="9"/>
      <c r="B186" s="10"/>
      <c r="C186" s="15"/>
      <c r="D186" s="44"/>
      <c r="E186" s="11"/>
      <c r="F186" s="12"/>
      <c r="G186" s="92"/>
      <c r="H186" s="93"/>
      <c r="I186" s="94"/>
      <c r="J186" s="94"/>
      <c r="K186" s="185"/>
      <c r="L186" s="133"/>
      <c r="M186" s="95"/>
      <c r="N186" s="59"/>
    </row>
    <row r="187" spans="1:14">
      <c r="A187" s="9"/>
      <c r="B187" s="10"/>
      <c r="C187" s="15"/>
      <c r="D187" s="44"/>
      <c r="E187" s="11"/>
      <c r="F187" s="12"/>
      <c r="G187" s="92"/>
      <c r="H187" s="93"/>
      <c r="I187" s="94"/>
      <c r="J187" s="94"/>
      <c r="K187" s="185"/>
      <c r="L187" s="133"/>
      <c r="M187" s="95"/>
      <c r="N187" s="59"/>
    </row>
    <row r="188" spans="1:14">
      <c r="A188" s="9"/>
      <c r="B188" s="10"/>
      <c r="C188" s="15"/>
      <c r="D188" s="44"/>
      <c r="E188" s="11"/>
      <c r="F188" s="12"/>
      <c r="G188" s="92"/>
      <c r="H188" s="93"/>
      <c r="I188" s="94"/>
      <c r="J188" s="94"/>
      <c r="K188" s="185"/>
      <c r="L188" s="133"/>
      <c r="M188" s="95"/>
      <c r="N188" s="59"/>
    </row>
    <row r="189" spans="1:14">
      <c r="A189" s="9"/>
      <c r="B189" s="10"/>
      <c r="C189" s="15"/>
      <c r="D189" s="44"/>
      <c r="E189" s="11"/>
      <c r="F189" s="12"/>
      <c r="G189" s="92"/>
      <c r="H189" s="93"/>
      <c r="I189" s="94"/>
      <c r="J189" s="94"/>
      <c r="K189" s="185"/>
      <c r="L189" s="133"/>
      <c r="M189" s="95"/>
      <c r="N189" s="59"/>
    </row>
    <row r="190" spans="1:14">
      <c r="A190" s="9"/>
      <c r="B190" s="10"/>
      <c r="C190" s="15"/>
      <c r="D190" s="44"/>
      <c r="E190" s="11"/>
      <c r="F190" s="12"/>
      <c r="G190" s="92"/>
      <c r="H190" s="93"/>
      <c r="I190" s="94"/>
      <c r="J190" s="94"/>
      <c r="K190" s="185"/>
      <c r="L190" s="133"/>
      <c r="M190" s="95"/>
      <c r="N190" s="59"/>
    </row>
    <row r="191" spans="1:14">
      <c r="A191" s="9"/>
      <c r="B191" s="10"/>
      <c r="C191" s="15"/>
      <c r="D191" s="44"/>
      <c r="E191" s="11"/>
      <c r="F191" s="12"/>
      <c r="G191" s="92"/>
      <c r="H191" s="93"/>
      <c r="I191" s="94"/>
      <c r="J191" s="94"/>
      <c r="K191" s="185"/>
      <c r="L191" s="133"/>
      <c r="M191" s="95"/>
      <c r="N191" s="59"/>
    </row>
    <row r="192" spans="1:14">
      <c r="A192" s="9"/>
      <c r="B192" s="10"/>
      <c r="C192" s="15"/>
      <c r="D192" s="44"/>
      <c r="E192" s="11"/>
      <c r="F192" s="12"/>
      <c r="G192" s="92"/>
      <c r="H192" s="93"/>
      <c r="I192" s="94"/>
      <c r="J192" s="94"/>
      <c r="K192" s="185"/>
      <c r="L192" s="133"/>
      <c r="M192" s="95"/>
      <c r="N192" s="59"/>
    </row>
    <row r="193" spans="1:14">
      <c r="A193" s="9"/>
      <c r="B193" s="10"/>
      <c r="C193" s="15"/>
      <c r="D193" s="44"/>
      <c r="E193" s="11"/>
      <c r="F193" s="12"/>
      <c r="G193" s="92"/>
      <c r="H193" s="93"/>
      <c r="I193" s="94"/>
      <c r="J193" s="94"/>
      <c r="K193" s="185"/>
      <c r="L193" s="133"/>
      <c r="M193" s="95"/>
      <c r="N193" s="59"/>
    </row>
    <row r="194" spans="1:14">
      <c r="A194" s="9"/>
      <c r="B194" s="10"/>
      <c r="C194" s="15"/>
      <c r="D194" s="44"/>
      <c r="E194" s="11"/>
      <c r="F194" s="12"/>
      <c r="G194" s="92"/>
      <c r="H194" s="93"/>
      <c r="I194" s="94"/>
      <c r="J194" s="94"/>
      <c r="K194" s="185"/>
      <c r="L194" s="133"/>
      <c r="M194" s="95"/>
      <c r="N194" s="59"/>
    </row>
    <row r="195" spans="1:14">
      <c r="A195" s="9"/>
      <c r="B195" s="10"/>
      <c r="C195" s="15"/>
      <c r="D195" s="44"/>
      <c r="E195" s="11"/>
      <c r="F195" s="12"/>
      <c r="G195" s="92"/>
      <c r="H195" s="93"/>
      <c r="I195" s="94"/>
      <c r="J195" s="94"/>
      <c r="K195" s="185"/>
      <c r="L195" s="133"/>
      <c r="M195" s="95"/>
      <c r="N195" s="59"/>
    </row>
    <row r="196" spans="1:14">
      <c r="A196" s="9"/>
      <c r="B196" s="10"/>
      <c r="C196" s="15"/>
      <c r="D196" s="44"/>
      <c r="E196" s="11"/>
      <c r="F196" s="12"/>
      <c r="G196" s="92"/>
      <c r="H196" s="93"/>
      <c r="I196" s="94"/>
      <c r="J196" s="94"/>
      <c r="K196" s="185"/>
      <c r="L196" s="133"/>
      <c r="M196" s="95"/>
      <c r="N196" s="59"/>
    </row>
    <row r="197" spans="1:14">
      <c r="A197" s="9"/>
      <c r="B197" s="10"/>
      <c r="C197" s="15"/>
      <c r="D197" s="44"/>
      <c r="E197" s="11"/>
      <c r="F197" s="12"/>
      <c r="G197" s="92"/>
      <c r="H197" s="93"/>
      <c r="I197" s="94"/>
      <c r="J197" s="94"/>
      <c r="K197" s="185"/>
      <c r="L197" s="133"/>
      <c r="M197" s="95"/>
      <c r="N197" s="59"/>
    </row>
    <row r="198" spans="1:14">
      <c r="A198" s="9"/>
      <c r="B198" s="10"/>
      <c r="C198" s="15"/>
      <c r="D198" s="44"/>
      <c r="E198" s="11"/>
      <c r="F198" s="12"/>
      <c r="G198" s="92"/>
      <c r="H198" s="93"/>
      <c r="I198" s="94"/>
      <c r="J198" s="94"/>
      <c r="K198" s="185"/>
      <c r="L198" s="133"/>
      <c r="M198" s="95"/>
      <c r="N198" s="59"/>
    </row>
    <row r="199" spans="1:14">
      <c r="A199" s="9"/>
      <c r="B199" s="10"/>
      <c r="C199" s="15"/>
      <c r="D199" s="44"/>
      <c r="E199" s="11"/>
      <c r="F199" s="12"/>
      <c r="G199" s="92"/>
      <c r="H199" s="93"/>
      <c r="I199" s="94"/>
      <c r="J199" s="94"/>
      <c r="K199" s="185"/>
      <c r="L199" s="133"/>
      <c r="M199" s="95"/>
      <c r="N199" s="59"/>
    </row>
    <row r="200" spans="1:14">
      <c r="A200" s="9"/>
      <c r="B200" s="10"/>
      <c r="C200" s="15"/>
      <c r="D200" s="44"/>
      <c r="E200" s="11"/>
      <c r="F200" s="12"/>
      <c r="G200" s="92"/>
      <c r="H200" s="93"/>
      <c r="I200" s="94"/>
      <c r="J200" s="94"/>
      <c r="K200" s="185"/>
      <c r="L200" s="133"/>
      <c r="M200" s="95"/>
      <c r="N200" s="59"/>
    </row>
    <row r="201" spans="1:14">
      <c r="A201" s="9"/>
      <c r="B201" s="10"/>
      <c r="C201" s="15"/>
      <c r="D201" s="44"/>
      <c r="E201" s="11"/>
      <c r="F201" s="12"/>
      <c r="G201" s="92"/>
      <c r="H201" s="93"/>
      <c r="I201" s="94"/>
      <c r="J201" s="94"/>
      <c r="K201" s="185"/>
      <c r="L201" s="133"/>
      <c r="M201" s="95"/>
      <c r="N201" s="59"/>
    </row>
    <row r="202" spans="1:14">
      <c r="A202" s="9"/>
      <c r="B202" s="10"/>
      <c r="C202" s="15"/>
      <c r="D202" s="44"/>
      <c r="E202" s="11"/>
      <c r="F202" s="12"/>
      <c r="G202" s="92"/>
      <c r="H202" s="93"/>
      <c r="I202" s="94"/>
      <c r="J202" s="94"/>
      <c r="K202" s="185"/>
      <c r="L202" s="133"/>
      <c r="M202" s="95"/>
      <c r="N202" s="59"/>
    </row>
    <row r="203" spans="1:14">
      <c r="A203" s="9"/>
      <c r="B203" s="10"/>
      <c r="C203" s="15"/>
      <c r="D203" s="44"/>
      <c r="E203" s="11"/>
      <c r="F203" s="12"/>
      <c r="G203" s="92"/>
      <c r="H203" s="93"/>
      <c r="I203" s="94"/>
      <c r="J203" s="94"/>
      <c r="K203" s="185"/>
      <c r="L203" s="133"/>
      <c r="M203" s="95"/>
      <c r="N203" s="59"/>
    </row>
    <row r="204" spans="1:14">
      <c r="A204" s="9"/>
      <c r="B204" s="10"/>
      <c r="C204" s="15"/>
      <c r="D204" s="44"/>
      <c r="E204" s="11"/>
      <c r="F204" s="12"/>
      <c r="G204" s="92"/>
      <c r="H204" s="93"/>
      <c r="I204" s="94"/>
      <c r="J204" s="94"/>
      <c r="K204" s="185"/>
      <c r="L204" s="133"/>
      <c r="M204" s="95"/>
      <c r="N204" s="59"/>
    </row>
    <row r="205" spans="1:14">
      <c r="A205" s="9"/>
      <c r="B205" s="10"/>
      <c r="C205" s="15"/>
      <c r="D205" s="44"/>
      <c r="E205" s="11"/>
      <c r="F205" s="12"/>
      <c r="G205" s="92"/>
      <c r="H205" s="93"/>
      <c r="I205" s="94"/>
      <c r="J205" s="94"/>
      <c r="K205" s="185"/>
      <c r="L205" s="133"/>
      <c r="M205" s="95"/>
      <c r="N205" s="59"/>
    </row>
    <row r="206" spans="1:14">
      <c r="A206" s="9"/>
      <c r="B206" s="10"/>
      <c r="C206" s="15"/>
      <c r="D206" s="44"/>
      <c r="E206" s="11"/>
      <c r="F206" s="12"/>
      <c r="G206" s="92"/>
      <c r="H206" s="93"/>
      <c r="I206" s="94"/>
      <c r="J206" s="94"/>
      <c r="K206" s="185"/>
      <c r="L206" s="133"/>
      <c r="M206" s="95"/>
      <c r="N206" s="59"/>
    </row>
    <row r="207" spans="1:14">
      <c r="A207" s="9"/>
      <c r="B207" s="10"/>
      <c r="C207" s="15"/>
      <c r="D207" s="44"/>
      <c r="E207" s="11"/>
      <c r="F207" s="12"/>
      <c r="G207" s="92"/>
      <c r="H207" s="93"/>
      <c r="I207" s="94"/>
      <c r="J207" s="94"/>
      <c r="K207" s="185"/>
      <c r="L207" s="133"/>
      <c r="M207" s="95"/>
      <c r="N207" s="59"/>
    </row>
    <row r="208" spans="1:14">
      <c r="A208" s="9"/>
      <c r="B208" s="10"/>
      <c r="C208" s="15"/>
      <c r="D208" s="44"/>
      <c r="E208" s="11"/>
      <c r="F208" s="12"/>
      <c r="G208" s="92"/>
      <c r="H208" s="93"/>
      <c r="I208" s="94"/>
      <c r="J208" s="94"/>
      <c r="K208" s="185"/>
      <c r="L208" s="133"/>
      <c r="M208" s="95"/>
      <c r="N208" s="59"/>
    </row>
    <row r="209" spans="1:14">
      <c r="A209" s="9"/>
      <c r="B209" s="10"/>
      <c r="C209" s="15"/>
      <c r="D209" s="44"/>
      <c r="E209" s="11"/>
      <c r="F209" s="12"/>
      <c r="G209" s="92"/>
      <c r="H209" s="93"/>
      <c r="I209" s="94"/>
      <c r="J209" s="94"/>
      <c r="K209" s="185"/>
      <c r="L209" s="133"/>
      <c r="M209" s="95"/>
      <c r="N209" s="59"/>
    </row>
    <row r="210" spans="1:14">
      <c r="A210" s="9"/>
      <c r="B210" s="10"/>
      <c r="C210" s="15"/>
      <c r="D210" s="44"/>
      <c r="E210" s="11"/>
      <c r="F210" s="12"/>
      <c r="G210" s="92"/>
      <c r="H210" s="93"/>
      <c r="I210" s="94"/>
      <c r="J210" s="94"/>
      <c r="K210" s="185"/>
      <c r="L210" s="133"/>
      <c r="M210" s="95"/>
      <c r="N210" s="59"/>
    </row>
    <row r="211" spans="1:14">
      <c r="A211" s="9"/>
      <c r="B211" s="10"/>
      <c r="C211" s="15"/>
      <c r="D211" s="44"/>
      <c r="E211" s="11"/>
      <c r="F211" s="12"/>
      <c r="G211" s="92"/>
      <c r="H211" s="93"/>
      <c r="I211" s="94"/>
      <c r="J211" s="94"/>
      <c r="K211" s="185"/>
      <c r="L211" s="133"/>
      <c r="M211" s="95"/>
      <c r="N211" s="59"/>
    </row>
    <row r="212" spans="1:14">
      <c r="A212" s="9"/>
      <c r="B212" s="10"/>
      <c r="C212" s="15"/>
      <c r="D212" s="44"/>
      <c r="E212" s="11"/>
      <c r="F212" s="12"/>
      <c r="G212" s="92"/>
      <c r="H212" s="93"/>
      <c r="I212" s="94"/>
      <c r="J212" s="94"/>
      <c r="K212" s="185"/>
      <c r="L212" s="133"/>
      <c r="M212" s="95"/>
      <c r="N212" s="59"/>
    </row>
    <row r="213" spans="1:14">
      <c r="A213" s="9"/>
      <c r="B213" s="10"/>
      <c r="C213" s="15"/>
      <c r="D213" s="44"/>
      <c r="E213" s="11"/>
      <c r="F213" s="12"/>
      <c r="G213" s="92"/>
      <c r="H213" s="93"/>
      <c r="I213" s="94"/>
      <c r="J213" s="94"/>
      <c r="K213" s="185"/>
      <c r="L213" s="133"/>
      <c r="M213" s="95"/>
      <c r="N213" s="59"/>
    </row>
    <row r="214" spans="1:14">
      <c r="A214" s="9"/>
      <c r="B214" s="10"/>
      <c r="C214" s="15"/>
      <c r="D214" s="44"/>
      <c r="E214" s="11"/>
      <c r="F214" s="12"/>
      <c r="G214" s="92"/>
      <c r="H214" s="93"/>
      <c r="I214" s="94"/>
      <c r="J214" s="94"/>
      <c r="K214" s="185"/>
      <c r="L214" s="133"/>
      <c r="M214" s="95"/>
      <c r="N214" s="59"/>
    </row>
    <row r="215" spans="1:14">
      <c r="A215" s="9"/>
      <c r="B215" s="10"/>
      <c r="C215" s="15"/>
      <c r="D215" s="44"/>
      <c r="E215" s="11"/>
      <c r="F215" s="12"/>
      <c r="G215" s="92"/>
      <c r="H215" s="93"/>
      <c r="I215" s="94"/>
      <c r="J215" s="94"/>
      <c r="K215" s="185"/>
      <c r="L215" s="133"/>
      <c r="M215" s="95"/>
      <c r="N215" s="59"/>
    </row>
    <row r="216" spans="1:14">
      <c r="A216" s="9"/>
      <c r="B216" s="10"/>
      <c r="C216" s="15"/>
      <c r="D216" s="44"/>
      <c r="E216" s="11"/>
      <c r="F216" s="12"/>
      <c r="G216" s="92"/>
      <c r="H216" s="93"/>
      <c r="I216" s="94"/>
      <c r="J216" s="94"/>
      <c r="K216" s="185"/>
      <c r="L216" s="133"/>
      <c r="M216" s="95"/>
      <c r="N216" s="59"/>
    </row>
    <row r="217" spans="1:14">
      <c r="A217" s="9"/>
      <c r="B217" s="10"/>
      <c r="C217" s="15"/>
      <c r="D217" s="44"/>
      <c r="E217" s="11"/>
      <c r="F217" s="12"/>
      <c r="G217" s="92"/>
      <c r="H217" s="93"/>
      <c r="I217" s="94"/>
      <c r="J217" s="94"/>
      <c r="K217" s="185"/>
      <c r="L217" s="133"/>
      <c r="M217" s="95"/>
      <c r="N217" s="59"/>
    </row>
    <row r="218" spans="1:14">
      <c r="A218" s="9"/>
      <c r="B218" s="10"/>
      <c r="C218" s="15"/>
      <c r="D218" s="44"/>
      <c r="E218" s="11"/>
      <c r="F218" s="12"/>
      <c r="G218" s="92"/>
      <c r="H218" s="93"/>
      <c r="I218" s="94"/>
      <c r="J218" s="94"/>
      <c r="K218" s="185"/>
      <c r="L218" s="133"/>
      <c r="M218" s="95"/>
      <c r="N218" s="59"/>
    </row>
    <row r="219" spans="1:14">
      <c r="A219" s="9"/>
      <c r="B219" s="10"/>
      <c r="C219" s="15"/>
      <c r="D219" s="44"/>
      <c r="E219" s="11"/>
      <c r="F219" s="12"/>
      <c r="G219" s="92"/>
      <c r="H219" s="93"/>
      <c r="I219" s="94"/>
      <c r="J219" s="94"/>
      <c r="K219" s="185"/>
      <c r="L219" s="133"/>
      <c r="M219" s="95"/>
      <c r="N219" s="59"/>
    </row>
    <row r="220" spans="1:14">
      <c r="A220" s="9"/>
      <c r="B220" s="10"/>
      <c r="C220" s="15"/>
      <c r="D220" s="44"/>
      <c r="E220" s="11"/>
      <c r="F220" s="12"/>
      <c r="G220" s="92"/>
      <c r="H220" s="93"/>
      <c r="I220" s="94"/>
      <c r="J220" s="94"/>
      <c r="K220" s="185"/>
      <c r="L220" s="133"/>
      <c r="M220" s="95"/>
      <c r="N220" s="59"/>
    </row>
    <row r="221" spans="1:14">
      <c r="A221" s="9"/>
      <c r="B221" s="10"/>
      <c r="C221" s="15"/>
      <c r="D221" s="44"/>
      <c r="E221" s="11"/>
      <c r="F221" s="12"/>
      <c r="G221" s="92"/>
      <c r="H221" s="93"/>
      <c r="I221" s="94"/>
      <c r="J221" s="94"/>
      <c r="K221" s="185"/>
      <c r="L221" s="133"/>
      <c r="M221" s="95"/>
      <c r="N221" s="59"/>
    </row>
    <row r="222" spans="1:14">
      <c r="A222" s="9"/>
      <c r="B222" s="10"/>
      <c r="C222" s="15"/>
      <c r="D222" s="44"/>
      <c r="E222" s="11"/>
      <c r="F222" s="12"/>
      <c r="G222" s="92"/>
      <c r="H222" s="93"/>
      <c r="I222" s="94"/>
      <c r="J222" s="94"/>
      <c r="K222" s="185"/>
      <c r="L222" s="133"/>
      <c r="M222" s="95"/>
      <c r="N222" s="59"/>
    </row>
    <row r="223" spans="1:14">
      <c r="A223" s="9"/>
      <c r="B223" s="10"/>
      <c r="C223" s="15"/>
      <c r="D223" s="44"/>
      <c r="E223" s="11"/>
      <c r="F223" s="12"/>
      <c r="G223" s="92"/>
      <c r="H223" s="93"/>
      <c r="I223" s="94"/>
      <c r="J223" s="94"/>
      <c r="K223" s="185"/>
      <c r="L223" s="133"/>
      <c r="M223" s="95"/>
      <c r="N223" s="59"/>
    </row>
    <row r="224" spans="1:14">
      <c r="A224" s="9"/>
      <c r="B224" s="10"/>
      <c r="C224" s="15"/>
      <c r="D224" s="44"/>
      <c r="E224" s="11"/>
      <c r="F224" s="12"/>
      <c r="G224" s="92"/>
      <c r="H224" s="93"/>
      <c r="I224" s="94"/>
      <c r="J224" s="94"/>
      <c r="K224" s="185"/>
      <c r="L224" s="133"/>
      <c r="M224" s="95"/>
      <c r="N224" s="59"/>
    </row>
    <row r="225" spans="1:14">
      <c r="A225" s="9"/>
      <c r="B225" s="10"/>
      <c r="C225" s="15"/>
      <c r="D225" s="44"/>
      <c r="E225" s="11"/>
      <c r="F225" s="12"/>
      <c r="G225" s="92"/>
      <c r="H225" s="93"/>
      <c r="I225" s="94"/>
      <c r="J225" s="94"/>
      <c r="K225" s="185"/>
      <c r="L225" s="133"/>
      <c r="M225" s="95"/>
      <c r="N225" s="59"/>
    </row>
    <row r="226" spans="1:14">
      <c r="A226" s="9"/>
      <c r="B226" s="10"/>
      <c r="C226" s="15"/>
      <c r="D226" s="44"/>
      <c r="E226" s="11"/>
      <c r="F226" s="12"/>
      <c r="G226" s="92"/>
      <c r="H226" s="93"/>
      <c r="I226" s="94"/>
      <c r="J226" s="94"/>
      <c r="K226" s="185"/>
      <c r="L226" s="133"/>
      <c r="M226" s="95"/>
      <c r="N226" s="59"/>
    </row>
    <row r="227" spans="1:14">
      <c r="A227" s="9"/>
      <c r="B227" s="10"/>
      <c r="C227" s="15"/>
      <c r="D227" s="44"/>
      <c r="E227" s="11"/>
      <c r="F227" s="12"/>
      <c r="G227" s="92"/>
      <c r="H227" s="93"/>
      <c r="I227" s="94"/>
      <c r="J227" s="94"/>
      <c r="K227" s="185"/>
      <c r="L227" s="133"/>
      <c r="M227" s="95"/>
      <c r="N227" s="59"/>
    </row>
    <row r="228" spans="1:14">
      <c r="A228" s="9"/>
      <c r="B228" s="10"/>
      <c r="C228" s="15"/>
      <c r="D228" s="44"/>
      <c r="E228" s="11"/>
      <c r="F228" s="12"/>
      <c r="G228" s="92"/>
      <c r="H228" s="93"/>
      <c r="I228" s="94"/>
      <c r="J228" s="94"/>
      <c r="K228" s="185"/>
      <c r="L228" s="133"/>
      <c r="M228" s="95"/>
      <c r="N228" s="59"/>
    </row>
    <row r="229" spans="1:14">
      <c r="A229" s="9"/>
      <c r="B229" s="10"/>
      <c r="C229" s="15"/>
      <c r="D229" s="44"/>
      <c r="E229" s="11"/>
      <c r="F229" s="12"/>
      <c r="G229" s="92"/>
      <c r="H229" s="93"/>
      <c r="I229" s="94"/>
      <c r="J229" s="94"/>
      <c r="K229" s="185"/>
      <c r="L229" s="133"/>
      <c r="M229" s="95"/>
      <c r="N229" s="59"/>
    </row>
    <row r="230" spans="1:14">
      <c r="A230" s="9"/>
      <c r="B230" s="10"/>
      <c r="C230" s="15"/>
      <c r="D230" s="44"/>
      <c r="E230" s="11"/>
      <c r="F230" s="12"/>
      <c r="G230" s="92"/>
      <c r="H230" s="93"/>
      <c r="I230" s="94"/>
      <c r="J230" s="94"/>
      <c r="K230" s="185"/>
      <c r="L230" s="133"/>
      <c r="M230" s="95"/>
      <c r="N230" s="59"/>
    </row>
    <row r="231" spans="1:14">
      <c r="A231" s="9"/>
      <c r="B231" s="10"/>
      <c r="C231" s="15"/>
      <c r="D231" s="44"/>
      <c r="E231" s="11"/>
      <c r="F231" s="12"/>
      <c r="G231" s="92"/>
      <c r="H231" s="93"/>
      <c r="I231" s="94"/>
      <c r="J231" s="94"/>
      <c r="K231" s="185"/>
      <c r="L231" s="133"/>
      <c r="M231" s="95"/>
      <c r="N231" s="59"/>
    </row>
    <row r="232" spans="1:14">
      <c r="A232" s="9"/>
      <c r="B232" s="10"/>
      <c r="C232" s="15"/>
      <c r="D232" s="44"/>
      <c r="E232" s="11"/>
      <c r="F232" s="12"/>
      <c r="G232" s="92"/>
      <c r="H232" s="93"/>
      <c r="I232" s="94"/>
      <c r="J232" s="94"/>
      <c r="K232" s="185"/>
      <c r="L232" s="133"/>
      <c r="M232" s="95"/>
      <c r="N232" s="59"/>
    </row>
    <row r="233" spans="1:14">
      <c r="A233" s="9"/>
      <c r="B233" s="10"/>
      <c r="C233" s="15"/>
      <c r="D233" s="44"/>
      <c r="E233" s="11"/>
      <c r="F233" s="12"/>
      <c r="G233" s="92"/>
      <c r="H233" s="93"/>
      <c r="I233" s="94"/>
      <c r="J233" s="94"/>
      <c r="K233" s="185"/>
      <c r="L233" s="133"/>
      <c r="M233" s="95"/>
      <c r="N233" s="59"/>
    </row>
    <row r="234" spans="1:14">
      <c r="A234" s="9"/>
      <c r="B234" s="10"/>
      <c r="C234" s="15"/>
      <c r="D234" s="44"/>
      <c r="E234" s="11"/>
      <c r="F234" s="12"/>
      <c r="G234" s="92"/>
      <c r="H234" s="93"/>
      <c r="I234" s="94"/>
      <c r="J234" s="94"/>
      <c r="K234" s="185"/>
      <c r="L234" s="133"/>
      <c r="M234" s="95"/>
      <c r="N234" s="59"/>
    </row>
    <row r="235" spans="1:14">
      <c r="A235" s="9"/>
      <c r="B235" s="10"/>
      <c r="C235" s="15"/>
      <c r="D235" s="44"/>
      <c r="E235" s="11"/>
      <c r="F235" s="12"/>
      <c r="G235" s="92"/>
      <c r="H235" s="93"/>
      <c r="I235" s="94"/>
      <c r="J235" s="94"/>
      <c r="K235" s="185"/>
      <c r="L235" s="133"/>
      <c r="M235" s="95"/>
      <c r="N235" s="59"/>
    </row>
    <row r="236" spans="1:14">
      <c r="A236" s="9"/>
      <c r="B236" s="10"/>
      <c r="C236" s="15"/>
      <c r="D236" s="44"/>
      <c r="E236" s="11"/>
      <c r="F236" s="12"/>
      <c r="G236" s="92"/>
      <c r="H236" s="93"/>
      <c r="I236" s="94"/>
      <c r="J236" s="94"/>
      <c r="K236" s="185"/>
      <c r="L236" s="133"/>
      <c r="M236" s="95"/>
      <c r="N236" s="59"/>
    </row>
    <row r="237" spans="1:14">
      <c r="A237" s="9"/>
      <c r="B237" s="10"/>
      <c r="C237" s="15"/>
      <c r="D237" s="44"/>
      <c r="E237" s="11"/>
      <c r="F237" s="12"/>
      <c r="G237" s="92"/>
      <c r="H237" s="93"/>
      <c r="I237" s="94"/>
      <c r="J237" s="94"/>
      <c r="K237" s="185"/>
      <c r="L237" s="133"/>
      <c r="M237" s="95"/>
      <c r="N237" s="59"/>
    </row>
    <row r="238" spans="1:14">
      <c r="A238" s="9"/>
      <c r="B238" s="10"/>
      <c r="C238" s="15"/>
      <c r="D238" s="44"/>
      <c r="E238" s="11"/>
      <c r="F238" s="12"/>
      <c r="G238" s="92"/>
      <c r="H238" s="93"/>
      <c r="I238" s="94"/>
      <c r="J238" s="94"/>
      <c r="K238" s="185"/>
      <c r="L238" s="133"/>
      <c r="M238" s="95"/>
      <c r="N238" s="59"/>
    </row>
    <row r="239" spans="1:14">
      <c r="A239" s="9"/>
      <c r="B239" s="10"/>
      <c r="C239" s="15"/>
      <c r="D239" s="44"/>
      <c r="E239" s="11"/>
      <c r="F239" s="12"/>
      <c r="G239" s="92"/>
      <c r="H239" s="93"/>
      <c r="I239" s="94"/>
      <c r="J239" s="94"/>
      <c r="K239" s="185"/>
      <c r="L239" s="133"/>
      <c r="M239" s="95"/>
      <c r="N239" s="59"/>
    </row>
    <row r="240" spans="1:14">
      <c r="A240" s="9"/>
      <c r="B240" s="10"/>
      <c r="C240" s="15"/>
      <c r="D240" s="44"/>
      <c r="E240" s="11"/>
      <c r="F240" s="12"/>
      <c r="G240" s="92"/>
      <c r="H240" s="93"/>
      <c r="I240" s="94"/>
      <c r="J240" s="94"/>
      <c r="K240" s="185"/>
      <c r="L240" s="133"/>
      <c r="M240" s="95"/>
      <c r="N240" s="59"/>
    </row>
    <row r="241" spans="1:14">
      <c r="A241" s="9"/>
      <c r="B241" s="10"/>
      <c r="C241" s="15"/>
      <c r="D241" s="44"/>
      <c r="E241" s="11"/>
      <c r="F241" s="12"/>
      <c r="G241" s="92"/>
      <c r="H241" s="93"/>
      <c r="I241" s="94"/>
      <c r="J241" s="94"/>
      <c r="K241" s="185"/>
      <c r="L241" s="133"/>
      <c r="M241" s="95"/>
      <c r="N241" s="59"/>
    </row>
    <row r="242" spans="1:14">
      <c r="A242" s="9"/>
      <c r="B242" s="10"/>
      <c r="C242" s="15"/>
      <c r="D242" s="44"/>
      <c r="E242" s="11"/>
      <c r="F242" s="12"/>
      <c r="G242" s="92"/>
      <c r="H242" s="93"/>
      <c r="I242" s="94"/>
      <c r="J242" s="94"/>
      <c r="K242" s="185"/>
      <c r="L242" s="133"/>
      <c r="M242" s="95"/>
      <c r="N242" s="59"/>
    </row>
    <row r="243" spans="1:14">
      <c r="A243" s="9"/>
      <c r="B243" s="10"/>
      <c r="C243" s="15"/>
      <c r="D243" s="44"/>
      <c r="E243" s="11"/>
      <c r="F243" s="12"/>
      <c r="G243" s="92"/>
      <c r="H243" s="93"/>
      <c r="I243" s="94"/>
      <c r="J243" s="94"/>
      <c r="K243" s="185"/>
      <c r="L243" s="133"/>
      <c r="M243" s="95"/>
      <c r="N243" s="59"/>
    </row>
    <row r="244" spans="1:14">
      <c r="A244" s="9"/>
      <c r="B244" s="10"/>
      <c r="C244" s="15"/>
      <c r="D244" s="44"/>
      <c r="E244" s="11"/>
      <c r="F244" s="12"/>
      <c r="G244" s="92"/>
      <c r="H244" s="93"/>
      <c r="I244" s="94"/>
      <c r="J244" s="94"/>
      <c r="K244" s="185"/>
      <c r="L244" s="133"/>
      <c r="M244" s="95"/>
      <c r="N244" s="59"/>
    </row>
    <row r="245" spans="1:14">
      <c r="A245" s="9"/>
      <c r="B245" s="10"/>
      <c r="C245" s="15"/>
      <c r="D245" s="44"/>
      <c r="E245" s="11"/>
      <c r="F245" s="12"/>
      <c r="G245" s="92"/>
      <c r="H245" s="93"/>
      <c r="I245" s="94"/>
      <c r="J245" s="94"/>
      <c r="K245" s="185"/>
      <c r="L245" s="133"/>
      <c r="M245" s="95"/>
      <c r="N245" s="59"/>
    </row>
    <row r="246" spans="1:14">
      <c r="A246" s="9"/>
      <c r="B246" s="10"/>
      <c r="C246" s="15"/>
      <c r="D246" s="44"/>
      <c r="E246" s="11"/>
      <c r="F246" s="12"/>
      <c r="G246" s="92"/>
      <c r="H246" s="93"/>
      <c r="I246" s="94"/>
      <c r="J246" s="94"/>
      <c r="K246" s="185"/>
      <c r="L246" s="133"/>
      <c r="M246" s="95"/>
      <c r="N246" s="59"/>
    </row>
    <row r="247" spans="1:14">
      <c r="A247" s="9"/>
      <c r="B247" s="10"/>
      <c r="C247" s="15"/>
      <c r="D247" s="44"/>
      <c r="E247" s="11"/>
      <c r="F247" s="12"/>
      <c r="G247" s="92"/>
      <c r="H247" s="93"/>
      <c r="I247" s="94"/>
      <c r="J247" s="94"/>
      <c r="K247" s="185"/>
      <c r="L247" s="133"/>
      <c r="M247" s="95"/>
      <c r="N247" s="59"/>
    </row>
    <row r="248" spans="1:14">
      <c r="A248" s="9"/>
      <c r="B248" s="10"/>
      <c r="C248" s="15"/>
      <c r="D248" s="44"/>
      <c r="E248" s="11"/>
      <c r="F248" s="12"/>
      <c r="G248" s="92"/>
      <c r="H248" s="93"/>
      <c r="I248" s="94"/>
      <c r="J248" s="94"/>
      <c r="K248" s="185"/>
      <c r="L248" s="133"/>
      <c r="M248" s="95"/>
      <c r="N248" s="59"/>
    </row>
    <row r="249" spans="1:14">
      <c r="A249" s="9"/>
      <c r="B249" s="10"/>
      <c r="C249" s="15"/>
      <c r="D249" s="44"/>
      <c r="E249" s="11"/>
      <c r="F249" s="12"/>
      <c r="G249" s="92"/>
      <c r="H249" s="93"/>
      <c r="I249" s="94"/>
      <c r="J249" s="94"/>
      <c r="K249" s="185"/>
      <c r="L249" s="133"/>
      <c r="M249" s="95"/>
      <c r="N249" s="59"/>
    </row>
    <row r="250" spans="1:14">
      <c r="A250" s="9"/>
      <c r="B250" s="10"/>
      <c r="C250" s="15"/>
      <c r="D250" s="44"/>
      <c r="E250" s="11"/>
      <c r="F250" s="12"/>
      <c r="G250" s="92"/>
      <c r="H250" s="93"/>
      <c r="I250" s="94"/>
      <c r="J250" s="94"/>
      <c r="K250" s="185"/>
      <c r="L250" s="133"/>
      <c r="M250" s="95"/>
      <c r="N250" s="59"/>
    </row>
    <row r="251" spans="1:14">
      <c r="A251" s="9"/>
      <c r="B251" s="10"/>
      <c r="C251" s="15"/>
      <c r="D251" s="44"/>
      <c r="E251" s="11"/>
      <c r="F251" s="12"/>
      <c r="G251" s="92"/>
      <c r="H251" s="93"/>
      <c r="I251" s="94"/>
      <c r="J251" s="94"/>
      <c r="K251" s="185"/>
      <c r="L251" s="133"/>
      <c r="M251" s="95"/>
      <c r="N251" s="59"/>
    </row>
    <row r="252" spans="1:14">
      <c r="A252" s="9"/>
      <c r="B252" s="10"/>
      <c r="C252" s="15"/>
      <c r="D252" s="44"/>
      <c r="E252" s="11"/>
      <c r="F252" s="12"/>
      <c r="G252" s="92"/>
      <c r="H252" s="93"/>
      <c r="I252" s="94"/>
      <c r="J252" s="94"/>
      <c r="K252" s="185"/>
      <c r="L252" s="133"/>
      <c r="M252" s="95"/>
      <c r="N252" s="59"/>
    </row>
    <row r="253" spans="1:14">
      <c r="A253" s="9"/>
      <c r="B253" s="10"/>
      <c r="C253" s="15"/>
      <c r="D253" s="44"/>
      <c r="E253" s="11"/>
      <c r="F253" s="12"/>
      <c r="G253" s="92"/>
      <c r="H253" s="93"/>
      <c r="I253" s="94"/>
      <c r="J253" s="94"/>
      <c r="K253" s="185"/>
      <c r="L253" s="133"/>
      <c r="M253" s="95"/>
      <c r="N253" s="59"/>
    </row>
    <row r="254" spans="1:14">
      <c r="A254" s="9"/>
      <c r="B254" s="10"/>
      <c r="C254" s="15"/>
      <c r="D254" s="44"/>
      <c r="E254" s="11"/>
      <c r="F254" s="12"/>
      <c r="G254" s="92"/>
      <c r="H254" s="93"/>
      <c r="I254" s="94"/>
      <c r="J254" s="94"/>
      <c r="K254" s="185"/>
      <c r="L254" s="133"/>
      <c r="M254" s="95"/>
      <c r="N254" s="59"/>
    </row>
    <row r="255" spans="1:14">
      <c r="A255" s="9"/>
      <c r="B255" s="10"/>
      <c r="C255" s="15"/>
      <c r="D255" s="44"/>
      <c r="E255" s="11"/>
      <c r="F255" s="12"/>
      <c r="G255" s="92"/>
      <c r="H255" s="93"/>
      <c r="I255" s="94"/>
      <c r="J255" s="94"/>
      <c r="K255" s="185"/>
      <c r="L255" s="133"/>
      <c r="M255" s="95"/>
      <c r="N255" s="59"/>
    </row>
    <row r="256" spans="1:14">
      <c r="A256" s="9"/>
      <c r="B256" s="10"/>
      <c r="C256" s="15"/>
      <c r="D256" s="44"/>
      <c r="E256" s="11"/>
      <c r="F256" s="12"/>
      <c r="G256" s="92"/>
      <c r="H256" s="93"/>
      <c r="I256" s="94"/>
      <c r="J256" s="94"/>
      <c r="K256" s="185"/>
      <c r="L256" s="133"/>
      <c r="M256" s="95"/>
      <c r="N256" s="59"/>
    </row>
    <row r="257" spans="1:14">
      <c r="A257" s="9"/>
      <c r="B257" s="10"/>
      <c r="C257" s="15"/>
      <c r="D257" s="44"/>
      <c r="E257" s="11"/>
      <c r="F257" s="12"/>
      <c r="G257" s="92"/>
      <c r="H257" s="93"/>
      <c r="I257" s="94"/>
      <c r="J257" s="94"/>
      <c r="K257" s="185"/>
      <c r="L257" s="133"/>
      <c r="M257" s="95"/>
      <c r="N257" s="59"/>
    </row>
    <row r="258" spans="1:14">
      <c r="A258" s="9"/>
      <c r="B258" s="10"/>
      <c r="C258" s="15"/>
      <c r="D258" s="44"/>
      <c r="E258" s="11"/>
      <c r="F258" s="12"/>
      <c r="G258" s="92"/>
      <c r="H258" s="93"/>
      <c r="I258" s="94"/>
      <c r="J258" s="94"/>
      <c r="K258" s="185"/>
      <c r="L258" s="133"/>
      <c r="M258" s="95"/>
      <c r="N258" s="59"/>
    </row>
    <row r="259" spans="1:14">
      <c r="A259" s="9"/>
      <c r="B259" s="10"/>
      <c r="C259" s="15"/>
      <c r="D259" s="44"/>
      <c r="E259" s="11"/>
      <c r="F259" s="12"/>
      <c r="G259" s="92"/>
      <c r="H259" s="93"/>
      <c r="I259" s="94"/>
      <c r="J259" s="94"/>
      <c r="K259" s="185"/>
      <c r="L259" s="133"/>
      <c r="M259" s="95"/>
      <c r="N259" s="59"/>
    </row>
    <row r="260" spans="1:14">
      <c r="A260" s="9"/>
      <c r="B260" s="10"/>
      <c r="C260" s="15"/>
      <c r="D260" s="44"/>
      <c r="E260" s="11"/>
      <c r="F260" s="12"/>
      <c r="G260" s="92"/>
      <c r="H260" s="93"/>
      <c r="I260" s="94"/>
      <c r="J260" s="94"/>
      <c r="K260" s="185"/>
      <c r="L260" s="133"/>
      <c r="M260" s="95"/>
      <c r="N260" s="59"/>
    </row>
    <row r="261" spans="1:14">
      <c r="A261" s="9"/>
      <c r="B261" s="10"/>
      <c r="C261" s="15"/>
      <c r="D261" s="44"/>
      <c r="E261" s="11"/>
      <c r="F261" s="12"/>
      <c r="G261" s="92"/>
      <c r="H261" s="93"/>
      <c r="I261" s="94"/>
      <c r="J261" s="94"/>
      <c r="K261" s="185"/>
      <c r="L261" s="133"/>
      <c r="M261" s="95"/>
      <c r="N261" s="59"/>
    </row>
    <row r="262" spans="1:14">
      <c r="A262" s="9"/>
      <c r="B262" s="10"/>
      <c r="C262" s="15"/>
      <c r="D262" s="44"/>
      <c r="E262" s="11"/>
      <c r="F262" s="12"/>
      <c r="G262" s="92"/>
      <c r="H262" s="93"/>
      <c r="I262" s="94"/>
      <c r="J262" s="94"/>
      <c r="K262" s="185"/>
      <c r="L262" s="133"/>
      <c r="M262" s="95"/>
      <c r="N262" s="59"/>
    </row>
    <row r="263" spans="1:14">
      <c r="A263" s="9"/>
      <c r="B263" s="10"/>
      <c r="C263" s="15"/>
      <c r="D263" s="44"/>
      <c r="E263" s="11"/>
      <c r="F263" s="12"/>
      <c r="G263" s="92"/>
      <c r="H263" s="93"/>
      <c r="I263" s="94"/>
      <c r="J263" s="94"/>
      <c r="K263" s="185"/>
      <c r="L263" s="133"/>
      <c r="M263" s="95"/>
      <c r="N263" s="59"/>
    </row>
    <row r="264" spans="1:14">
      <c r="A264" s="9"/>
      <c r="B264" s="10"/>
      <c r="C264" s="15"/>
      <c r="D264" s="44"/>
      <c r="E264" s="11"/>
      <c r="F264" s="12"/>
      <c r="G264" s="92"/>
      <c r="H264" s="93"/>
      <c r="I264" s="94"/>
      <c r="J264" s="94"/>
      <c r="K264" s="185"/>
      <c r="L264" s="133"/>
      <c r="M264" s="95"/>
      <c r="N264" s="59"/>
    </row>
    <row r="265" spans="1:14">
      <c r="A265" s="9"/>
      <c r="B265" s="10"/>
      <c r="C265" s="15"/>
      <c r="D265" s="44"/>
      <c r="E265" s="11"/>
      <c r="F265" s="12"/>
      <c r="G265" s="92"/>
      <c r="H265" s="93"/>
      <c r="I265" s="94"/>
      <c r="J265" s="94"/>
      <c r="K265" s="185"/>
      <c r="L265" s="133"/>
      <c r="M265" s="95"/>
      <c r="N265" s="59"/>
    </row>
    <row r="266" spans="1:14">
      <c r="A266" s="9"/>
      <c r="B266" s="10"/>
      <c r="C266" s="15"/>
      <c r="D266" s="44"/>
      <c r="E266" s="11"/>
      <c r="F266" s="12"/>
      <c r="G266" s="92"/>
      <c r="H266" s="93"/>
      <c r="I266" s="94"/>
      <c r="J266" s="94"/>
      <c r="K266" s="185"/>
      <c r="L266" s="133"/>
      <c r="M266" s="95"/>
      <c r="N266" s="59"/>
    </row>
    <row r="267" spans="1:14">
      <c r="A267" s="9"/>
      <c r="B267" s="10"/>
      <c r="C267" s="15"/>
      <c r="D267" s="44"/>
      <c r="E267" s="11"/>
      <c r="F267" s="12"/>
      <c r="G267" s="92"/>
      <c r="H267" s="93"/>
      <c r="I267" s="94"/>
      <c r="J267" s="94"/>
      <c r="K267" s="185"/>
      <c r="L267" s="133"/>
      <c r="M267" s="95"/>
      <c r="N267" s="59"/>
    </row>
    <row r="268" spans="1:14">
      <c r="A268" s="9"/>
      <c r="B268" s="10"/>
      <c r="C268" s="15"/>
      <c r="D268" s="44"/>
      <c r="E268" s="11"/>
      <c r="F268" s="12"/>
      <c r="G268" s="92"/>
      <c r="H268" s="93"/>
      <c r="I268" s="94"/>
      <c r="J268" s="94"/>
      <c r="K268" s="185"/>
      <c r="L268" s="133"/>
      <c r="M268" s="95"/>
      <c r="N268" s="59"/>
    </row>
    <row r="269" spans="1:14">
      <c r="A269" s="9"/>
      <c r="B269" s="10"/>
      <c r="C269" s="15"/>
      <c r="D269" s="44"/>
      <c r="E269" s="11"/>
      <c r="F269" s="12"/>
      <c r="G269" s="92"/>
      <c r="H269" s="93"/>
      <c r="I269" s="94"/>
      <c r="J269" s="94"/>
      <c r="K269" s="185"/>
      <c r="L269" s="133"/>
      <c r="M269" s="95"/>
      <c r="N269" s="59"/>
    </row>
    <row r="270" spans="1:14">
      <c r="A270" s="9"/>
      <c r="B270" s="10"/>
      <c r="C270" s="15"/>
      <c r="D270" s="44"/>
      <c r="E270" s="11"/>
      <c r="F270" s="12"/>
      <c r="G270" s="92"/>
      <c r="H270" s="93"/>
      <c r="I270" s="94"/>
      <c r="J270" s="94"/>
      <c r="K270" s="185"/>
      <c r="L270" s="133"/>
      <c r="M270" s="95"/>
      <c r="N270" s="59"/>
    </row>
    <row r="271" spans="1:14">
      <c r="A271" s="9"/>
      <c r="B271" s="10"/>
      <c r="C271" s="15"/>
      <c r="D271" s="44"/>
      <c r="E271" s="11"/>
      <c r="F271" s="12"/>
      <c r="G271" s="92"/>
      <c r="H271" s="93"/>
      <c r="I271" s="94"/>
      <c r="J271" s="94"/>
      <c r="K271" s="185"/>
      <c r="L271" s="133"/>
      <c r="M271" s="95"/>
      <c r="N271" s="59"/>
    </row>
    <row r="272" spans="1:14">
      <c r="A272" s="9"/>
      <c r="B272" s="10"/>
      <c r="C272" s="15"/>
      <c r="D272" s="44"/>
      <c r="E272" s="11"/>
      <c r="F272" s="12"/>
      <c r="G272" s="92"/>
      <c r="H272" s="93"/>
      <c r="I272" s="94"/>
      <c r="J272" s="94"/>
      <c r="K272" s="185"/>
      <c r="L272" s="133"/>
      <c r="M272" s="95"/>
      <c r="N272" s="59"/>
    </row>
    <row r="273" spans="1:14">
      <c r="A273" s="9"/>
      <c r="B273" s="10"/>
      <c r="C273" s="15"/>
      <c r="D273" s="44"/>
      <c r="E273" s="11"/>
      <c r="F273" s="12"/>
      <c r="G273" s="92"/>
      <c r="H273" s="93"/>
      <c r="I273" s="94"/>
      <c r="J273" s="94"/>
      <c r="K273" s="185"/>
      <c r="L273" s="133"/>
      <c r="M273" s="95"/>
      <c r="N273" s="59"/>
    </row>
    <row r="274" spans="1:14">
      <c r="A274" s="9"/>
      <c r="B274" s="10"/>
      <c r="C274" s="15"/>
      <c r="D274" s="44"/>
      <c r="E274" s="11"/>
      <c r="F274" s="12"/>
      <c r="G274" s="92"/>
      <c r="H274" s="93"/>
      <c r="I274" s="94"/>
      <c r="J274" s="94"/>
      <c r="K274" s="185"/>
      <c r="L274" s="133"/>
      <c r="M274" s="95"/>
      <c r="N274" s="59"/>
    </row>
    <row r="275" spans="1:14">
      <c r="A275" s="9"/>
      <c r="B275" s="10"/>
      <c r="C275" s="15"/>
      <c r="D275" s="44"/>
      <c r="E275" s="11"/>
      <c r="F275" s="12"/>
      <c r="G275" s="92"/>
      <c r="H275" s="93"/>
      <c r="I275" s="94"/>
      <c r="J275" s="94"/>
      <c r="K275" s="185"/>
      <c r="L275" s="133"/>
      <c r="M275" s="95"/>
      <c r="N275" s="59"/>
    </row>
    <row r="276" spans="1:14">
      <c r="A276" s="9"/>
      <c r="B276" s="10"/>
      <c r="C276" s="15"/>
      <c r="D276" s="44"/>
      <c r="E276" s="11"/>
      <c r="F276" s="12"/>
      <c r="G276" s="92"/>
      <c r="H276" s="93"/>
      <c r="I276" s="94"/>
      <c r="J276" s="94"/>
      <c r="K276" s="185"/>
      <c r="L276" s="133"/>
      <c r="M276" s="95"/>
      <c r="N276" s="59"/>
    </row>
    <row r="277" spans="1:14">
      <c r="A277" s="9"/>
      <c r="B277" s="10"/>
      <c r="C277" s="15"/>
      <c r="D277" s="44"/>
      <c r="E277" s="11"/>
      <c r="F277" s="12"/>
      <c r="G277" s="92"/>
      <c r="H277" s="93"/>
      <c r="I277" s="94"/>
      <c r="J277" s="94"/>
      <c r="K277" s="185"/>
      <c r="L277" s="133"/>
      <c r="M277" s="95"/>
      <c r="N277" s="59"/>
    </row>
    <row r="278" spans="1:14">
      <c r="A278" s="9"/>
      <c r="B278" s="10"/>
      <c r="C278" s="15"/>
      <c r="D278" s="44"/>
      <c r="E278" s="11"/>
      <c r="F278" s="12"/>
      <c r="G278" s="92"/>
      <c r="H278" s="93"/>
      <c r="I278" s="94"/>
      <c r="J278" s="94"/>
      <c r="K278" s="185"/>
      <c r="L278" s="133"/>
      <c r="M278" s="95"/>
      <c r="N278" s="59"/>
    </row>
    <row r="279" spans="1:14">
      <c r="A279" s="9"/>
      <c r="B279" s="10"/>
      <c r="C279" s="15"/>
      <c r="D279" s="44"/>
      <c r="E279" s="11"/>
      <c r="F279" s="12"/>
      <c r="G279" s="92"/>
      <c r="H279" s="93"/>
      <c r="I279" s="94"/>
      <c r="J279" s="94"/>
      <c r="K279" s="185"/>
      <c r="L279" s="133"/>
      <c r="M279" s="95"/>
      <c r="N279" s="59"/>
    </row>
    <row r="280" spans="1:14">
      <c r="A280" s="9"/>
      <c r="B280" s="10"/>
      <c r="C280" s="15"/>
      <c r="D280" s="44"/>
      <c r="E280" s="11"/>
      <c r="F280" s="12"/>
      <c r="G280" s="92"/>
      <c r="H280" s="93"/>
      <c r="I280" s="94"/>
      <c r="J280" s="94"/>
      <c r="K280" s="185"/>
      <c r="L280" s="133"/>
      <c r="M280" s="95"/>
      <c r="N280" s="59"/>
    </row>
    <row r="281" spans="1:14">
      <c r="A281" s="9"/>
      <c r="B281" s="10"/>
      <c r="C281" s="15"/>
      <c r="D281" s="44"/>
      <c r="E281" s="11"/>
      <c r="F281" s="12"/>
      <c r="G281" s="92"/>
      <c r="H281" s="93"/>
      <c r="I281" s="94"/>
      <c r="J281" s="94"/>
      <c r="K281" s="185"/>
      <c r="L281" s="133"/>
      <c r="M281" s="95"/>
      <c r="N281" s="59"/>
    </row>
    <row r="282" spans="1:14">
      <c r="A282" s="9"/>
      <c r="B282" s="10"/>
      <c r="C282" s="15"/>
      <c r="D282" s="44"/>
      <c r="E282" s="11"/>
      <c r="F282" s="12"/>
      <c r="G282" s="92"/>
      <c r="H282" s="93"/>
      <c r="I282" s="94"/>
      <c r="J282" s="94"/>
      <c r="K282" s="185"/>
      <c r="L282" s="133"/>
      <c r="M282" s="95"/>
      <c r="N282" s="59"/>
    </row>
    <row r="283" spans="1:14">
      <c r="A283" s="9"/>
      <c r="B283" s="10"/>
      <c r="C283" s="15"/>
      <c r="D283" s="44"/>
      <c r="E283" s="11"/>
      <c r="F283" s="12"/>
      <c r="G283" s="92"/>
      <c r="H283" s="93"/>
      <c r="I283" s="94"/>
      <c r="J283" s="94"/>
      <c r="K283" s="185"/>
      <c r="L283" s="133"/>
      <c r="M283" s="95"/>
      <c r="N283" s="59"/>
    </row>
    <row r="284" spans="1:14">
      <c r="A284" s="9"/>
      <c r="B284" s="10"/>
      <c r="C284" s="15"/>
      <c r="D284" s="44"/>
      <c r="E284" s="11"/>
      <c r="F284" s="12"/>
      <c r="G284" s="92"/>
      <c r="H284" s="93"/>
      <c r="I284" s="94"/>
      <c r="J284" s="94"/>
      <c r="K284" s="185"/>
      <c r="L284" s="133"/>
      <c r="M284" s="95"/>
      <c r="N284" s="59"/>
    </row>
    <row r="285" spans="1:14">
      <c r="A285" s="9"/>
      <c r="B285" s="10"/>
      <c r="C285" s="15"/>
      <c r="D285" s="44"/>
      <c r="E285" s="11"/>
      <c r="F285" s="12"/>
      <c r="G285" s="92"/>
      <c r="H285" s="93"/>
      <c r="I285" s="94"/>
      <c r="J285" s="94"/>
      <c r="K285" s="185"/>
      <c r="L285" s="133"/>
      <c r="M285" s="95"/>
      <c r="N285" s="59"/>
    </row>
    <row r="286" spans="1:14">
      <c r="A286" s="9"/>
      <c r="B286" s="10"/>
      <c r="C286" s="15"/>
      <c r="D286" s="44"/>
      <c r="E286" s="11"/>
      <c r="F286" s="12"/>
      <c r="G286" s="92"/>
      <c r="H286" s="93"/>
      <c r="I286" s="94"/>
      <c r="J286" s="94"/>
      <c r="K286" s="185"/>
      <c r="L286" s="133"/>
      <c r="M286" s="95"/>
      <c r="N286" s="59"/>
    </row>
    <row r="287" spans="1:14">
      <c r="A287" s="9"/>
      <c r="B287" s="10"/>
      <c r="C287" s="15"/>
      <c r="D287" s="44"/>
      <c r="E287" s="11"/>
      <c r="F287" s="12"/>
      <c r="G287" s="92"/>
      <c r="H287" s="93"/>
      <c r="I287" s="94"/>
      <c r="J287" s="94"/>
      <c r="K287" s="185"/>
      <c r="L287" s="133"/>
      <c r="M287" s="95"/>
      <c r="N287" s="59"/>
    </row>
    <row r="288" spans="1:14">
      <c r="A288" s="9"/>
      <c r="B288" s="10"/>
      <c r="C288" s="15"/>
      <c r="D288" s="44"/>
      <c r="E288" s="11"/>
      <c r="F288" s="12"/>
      <c r="G288" s="92"/>
      <c r="H288" s="93"/>
      <c r="I288" s="94"/>
      <c r="J288" s="94"/>
      <c r="K288" s="185"/>
      <c r="L288" s="133"/>
      <c r="M288" s="95"/>
      <c r="N288" s="59"/>
    </row>
    <row r="289" spans="1:14">
      <c r="A289" s="9"/>
      <c r="B289" s="10"/>
      <c r="C289" s="15"/>
      <c r="D289" s="44"/>
      <c r="E289" s="11"/>
      <c r="F289" s="12"/>
      <c r="G289" s="92"/>
      <c r="H289" s="93"/>
      <c r="I289" s="94"/>
      <c r="J289" s="94"/>
      <c r="K289" s="185"/>
      <c r="L289" s="133"/>
      <c r="M289" s="95"/>
      <c r="N289" s="59"/>
    </row>
    <row r="290" spans="1:14">
      <c r="A290" s="9"/>
      <c r="B290" s="10"/>
      <c r="C290" s="15"/>
      <c r="D290" s="44"/>
      <c r="E290" s="11"/>
      <c r="F290" s="12"/>
      <c r="G290" s="92"/>
      <c r="H290" s="93"/>
      <c r="I290" s="94"/>
      <c r="J290" s="94"/>
      <c r="K290" s="185"/>
      <c r="L290" s="133"/>
      <c r="M290" s="95"/>
      <c r="N290" s="59"/>
    </row>
    <row r="291" spans="1:14">
      <c r="A291" s="9"/>
      <c r="B291" s="10"/>
      <c r="C291" s="15"/>
      <c r="D291" s="44"/>
      <c r="E291" s="11"/>
      <c r="F291" s="12"/>
      <c r="G291" s="92"/>
      <c r="H291" s="93"/>
      <c r="I291" s="94"/>
      <c r="J291" s="94"/>
      <c r="K291" s="185"/>
      <c r="L291" s="133"/>
      <c r="M291" s="95"/>
      <c r="N291" s="59"/>
    </row>
    <row r="292" spans="1:14">
      <c r="A292" s="9"/>
      <c r="B292" s="10"/>
      <c r="C292" s="15"/>
      <c r="D292" s="44"/>
      <c r="E292" s="11"/>
      <c r="F292" s="12"/>
      <c r="G292" s="92"/>
      <c r="H292" s="93"/>
      <c r="I292" s="94"/>
      <c r="J292" s="94"/>
      <c r="K292" s="185"/>
      <c r="L292" s="133"/>
      <c r="M292" s="95"/>
      <c r="N292" s="59"/>
    </row>
    <row r="293" spans="1:14">
      <c r="A293" s="9"/>
      <c r="B293" s="10"/>
      <c r="C293" s="15"/>
      <c r="D293" s="44"/>
      <c r="E293" s="11"/>
      <c r="F293" s="12"/>
      <c r="G293" s="92"/>
      <c r="H293" s="93"/>
      <c r="I293" s="94"/>
      <c r="J293" s="94"/>
      <c r="K293" s="185"/>
      <c r="L293" s="133"/>
      <c r="M293" s="95"/>
      <c r="N293" s="59"/>
    </row>
    <row r="294" spans="1:14">
      <c r="A294" s="9"/>
      <c r="B294" s="10"/>
      <c r="C294" s="15"/>
      <c r="D294" s="44"/>
      <c r="E294" s="11"/>
      <c r="F294" s="12"/>
      <c r="G294" s="92"/>
      <c r="H294" s="93"/>
      <c r="I294" s="94"/>
      <c r="J294" s="94"/>
      <c r="K294" s="185"/>
      <c r="L294" s="133"/>
      <c r="M294" s="95"/>
      <c r="N294" s="59"/>
    </row>
    <row r="295" spans="1:14">
      <c r="A295" s="9"/>
      <c r="B295" s="10"/>
      <c r="C295" s="15"/>
      <c r="D295" s="44"/>
      <c r="E295" s="11"/>
      <c r="F295" s="12"/>
      <c r="G295" s="92"/>
      <c r="H295" s="93"/>
      <c r="I295" s="94"/>
      <c r="J295" s="94"/>
      <c r="K295" s="185"/>
      <c r="L295" s="133"/>
      <c r="M295" s="95"/>
      <c r="N295" s="59"/>
    </row>
    <row r="296" spans="1:14">
      <c r="A296" s="9"/>
      <c r="B296" s="10"/>
      <c r="C296" s="15"/>
      <c r="D296" s="44"/>
      <c r="E296" s="11"/>
      <c r="F296" s="12"/>
      <c r="G296" s="92"/>
      <c r="H296" s="93"/>
      <c r="I296" s="94"/>
      <c r="J296" s="94"/>
      <c r="K296" s="185"/>
      <c r="L296" s="133"/>
      <c r="M296" s="95"/>
      <c r="N296" s="59"/>
    </row>
    <row r="297" spans="1:14">
      <c r="A297" s="9"/>
      <c r="B297" s="10"/>
      <c r="C297" s="15"/>
      <c r="D297" s="44"/>
      <c r="E297" s="11"/>
      <c r="F297" s="12"/>
      <c r="G297" s="92"/>
      <c r="H297" s="93"/>
      <c r="I297" s="94"/>
      <c r="J297" s="94"/>
      <c r="K297" s="185"/>
      <c r="L297" s="133"/>
      <c r="M297" s="95"/>
      <c r="N297" s="59"/>
    </row>
    <row r="298" spans="1:14">
      <c r="A298" s="9"/>
      <c r="B298" s="10"/>
      <c r="C298" s="15"/>
      <c r="D298" s="44"/>
      <c r="E298" s="11"/>
      <c r="F298" s="12"/>
      <c r="G298" s="92"/>
      <c r="H298" s="93"/>
      <c r="I298" s="94"/>
      <c r="J298" s="94"/>
      <c r="K298" s="185"/>
      <c r="L298" s="133"/>
      <c r="M298" s="95"/>
      <c r="N298" s="59"/>
    </row>
    <row r="299" spans="1:14">
      <c r="A299" s="9"/>
      <c r="B299" s="10"/>
      <c r="C299" s="15"/>
      <c r="D299" s="44"/>
      <c r="E299" s="11"/>
      <c r="F299" s="12"/>
      <c r="G299" s="92"/>
      <c r="H299" s="93"/>
      <c r="I299" s="94"/>
      <c r="J299" s="94"/>
      <c r="K299" s="185"/>
      <c r="L299" s="133"/>
      <c r="M299" s="95"/>
      <c r="N299" s="59"/>
    </row>
    <row r="300" spans="1:14">
      <c r="A300" s="9"/>
      <c r="B300" s="10"/>
      <c r="C300" s="15"/>
      <c r="D300" s="44"/>
      <c r="E300" s="11"/>
      <c r="F300" s="12"/>
      <c r="G300" s="92"/>
      <c r="H300" s="93"/>
      <c r="I300" s="94"/>
      <c r="J300" s="94"/>
      <c r="K300" s="185"/>
      <c r="L300" s="133"/>
      <c r="M300" s="95"/>
      <c r="N300" s="59"/>
    </row>
    <row r="301" spans="1:14">
      <c r="A301" s="9"/>
      <c r="B301" s="10"/>
      <c r="C301" s="15"/>
      <c r="D301" s="44"/>
      <c r="E301" s="11"/>
      <c r="F301" s="12"/>
      <c r="G301" s="92"/>
      <c r="H301" s="93"/>
      <c r="I301" s="94"/>
      <c r="J301" s="94"/>
      <c r="K301" s="185"/>
      <c r="L301" s="133"/>
      <c r="M301" s="95"/>
      <c r="N301" s="59"/>
    </row>
    <row r="302" spans="1:14">
      <c r="A302" s="9"/>
      <c r="B302" s="10"/>
      <c r="C302" s="15"/>
      <c r="D302" s="44"/>
      <c r="E302" s="11"/>
      <c r="F302" s="12"/>
      <c r="G302" s="92"/>
      <c r="H302" s="93"/>
      <c r="I302" s="94"/>
      <c r="J302" s="94"/>
      <c r="K302" s="185"/>
      <c r="L302" s="133"/>
      <c r="M302" s="95"/>
      <c r="N302" s="59"/>
    </row>
    <row r="303" spans="1:14">
      <c r="A303" s="9"/>
      <c r="B303" s="10"/>
      <c r="C303" s="15"/>
      <c r="D303" s="44"/>
      <c r="E303" s="11"/>
      <c r="F303" s="12"/>
      <c r="G303" s="92"/>
      <c r="H303" s="93"/>
      <c r="I303" s="94"/>
      <c r="J303" s="94"/>
      <c r="K303" s="185"/>
      <c r="L303" s="133"/>
      <c r="M303" s="95"/>
      <c r="N303" s="59"/>
    </row>
    <row r="304" spans="1:14">
      <c r="A304" s="9"/>
      <c r="B304" s="10"/>
      <c r="C304" s="15"/>
      <c r="D304" s="44"/>
      <c r="E304" s="11"/>
      <c r="F304" s="12"/>
      <c r="G304" s="92"/>
      <c r="H304" s="93"/>
      <c r="I304" s="94"/>
      <c r="J304" s="94"/>
      <c r="K304" s="185"/>
      <c r="L304" s="133"/>
      <c r="M304" s="95"/>
      <c r="N304" s="59"/>
    </row>
    <row r="305" spans="1:14">
      <c r="A305" s="9"/>
      <c r="B305" s="10"/>
      <c r="C305" s="15"/>
      <c r="D305" s="44"/>
      <c r="E305" s="11"/>
      <c r="F305" s="12"/>
      <c r="G305" s="92"/>
      <c r="H305" s="93"/>
      <c r="I305" s="94"/>
      <c r="J305" s="94"/>
      <c r="K305" s="185"/>
      <c r="L305" s="133"/>
      <c r="M305" s="95"/>
      <c r="N305" s="59"/>
    </row>
    <row r="306" spans="1:14">
      <c r="A306" s="9"/>
      <c r="B306" s="10"/>
      <c r="C306" s="15"/>
      <c r="D306" s="44"/>
      <c r="E306" s="11"/>
      <c r="F306" s="12"/>
      <c r="G306" s="92"/>
      <c r="H306" s="93"/>
      <c r="I306" s="94"/>
      <c r="J306" s="94"/>
      <c r="K306" s="185"/>
      <c r="L306" s="133"/>
      <c r="M306" s="95"/>
      <c r="N306" s="59"/>
    </row>
    <row r="307" spans="1:14">
      <c r="A307" s="9"/>
      <c r="B307" s="10"/>
      <c r="C307" s="15"/>
      <c r="D307" s="44"/>
      <c r="E307" s="11"/>
      <c r="F307" s="12"/>
      <c r="G307" s="92"/>
      <c r="H307" s="93"/>
      <c r="I307" s="94"/>
      <c r="J307" s="94"/>
      <c r="K307" s="185"/>
      <c r="L307" s="133"/>
      <c r="M307" s="95"/>
      <c r="N307" s="59"/>
    </row>
    <row r="308" spans="1:14">
      <c r="A308" s="9"/>
      <c r="B308" s="10"/>
      <c r="C308" s="15"/>
      <c r="D308" s="44"/>
      <c r="E308" s="11"/>
      <c r="F308" s="12"/>
      <c r="G308" s="92"/>
      <c r="H308" s="93"/>
      <c r="I308" s="94"/>
      <c r="J308" s="94"/>
      <c r="K308" s="185"/>
      <c r="L308" s="133"/>
      <c r="M308" s="95"/>
      <c r="N308" s="59"/>
    </row>
    <row r="309" spans="1:14">
      <c r="A309" s="9"/>
      <c r="B309" s="10"/>
      <c r="C309" s="15"/>
      <c r="D309" s="44"/>
      <c r="E309" s="11"/>
      <c r="F309" s="12"/>
      <c r="G309" s="92"/>
      <c r="H309" s="93"/>
      <c r="I309" s="94"/>
      <c r="J309" s="94"/>
      <c r="K309" s="185"/>
      <c r="L309" s="133"/>
      <c r="M309" s="95"/>
      <c r="N309" s="59"/>
    </row>
    <row r="310" spans="1:14">
      <c r="A310" s="9"/>
      <c r="B310" s="10"/>
      <c r="C310" s="15"/>
      <c r="D310" s="44"/>
      <c r="E310" s="11"/>
      <c r="F310" s="12"/>
      <c r="G310" s="92"/>
      <c r="H310" s="93"/>
      <c r="I310" s="94"/>
      <c r="J310" s="94"/>
      <c r="K310" s="185"/>
      <c r="L310" s="133"/>
      <c r="M310" s="95"/>
      <c r="N310" s="59"/>
    </row>
    <row r="311" spans="1:14">
      <c r="A311" s="9"/>
      <c r="B311" s="10"/>
      <c r="C311" s="15"/>
      <c r="D311" s="44"/>
      <c r="E311" s="11"/>
      <c r="F311" s="12"/>
      <c r="G311" s="92"/>
      <c r="H311" s="93"/>
      <c r="I311" s="94"/>
      <c r="J311" s="94"/>
      <c r="K311" s="185"/>
      <c r="L311" s="133"/>
      <c r="M311" s="95"/>
      <c r="N311" s="59"/>
    </row>
    <row r="312" spans="1:14">
      <c r="A312" s="9"/>
      <c r="B312" s="10"/>
      <c r="C312" s="15"/>
      <c r="D312" s="44"/>
      <c r="E312" s="11"/>
      <c r="F312" s="12"/>
      <c r="G312" s="92"/>
      <c r="H312" s="93"/>
      <c r="I312" s="94"/>
      <c r="J312" s="94"/>
      <c r="K312" s="185"/>
      <c r="L312" s="133"/>
      <c r="M312" s="95"/>
      <c r="N312" s="59"/>
    </row>
    <row r="313" spans="1:14">
      <c r="A313" s="9"/>
      <c r="B313" s="10"/>
      <c r="C313" s="15"/>
      <c r="D313" s="44"/>
      <c r="E313" s="11"/>
      <c r="F313" s="12"/>
      <c r="G313" s="92"/>
      <c r="H313" s="93"/>
      <c r="I313" s="94"/>
      <c r="J313" s="94"/>
      <c r="K313" s="185"/>
      <c r="L313" s="133"/>
      <c r="M313" s="95"/>
      <c r="N313" s="59"/>
    </row>
    <row r="314" spans="1:14">
      <c r="A314" s="9"/>
      <c r="B314" s="10"/>
      <c r="C314" s="15"/>
      <c r="D314" s="44"/>
      <c r="E314" s="11"/>
      <c r="F314" s="12"/>
      <c r="G314" s="92"/>
      <c r="H314" s="93"/>
      <c r="I314" s="94"/>
      <c r="J314" s="94"/>
      <c r="K314" s="185"/>
      <c r="L314" s="133"/>
      <c r="M314" s="95"/>
      <c r="N314" s="59"/>
    </row>
    <row r="315" spans="1:14">
      <c r="A315" s="9"/>
      <c r="B315" s="10"/>
      <c r="C315" s="15"/>
      <c r="D315" s="44"/>
      <c r="E315" s="11"/>
      <c r="F315" s="12"/>
      <c r="G315" s="92"/>
      <c r="H315" s="93"/>
      <c r="I315" s="94"/>
      <c r="J315" s="94"/>
      <c r="K315" s="185"/>
      <c r="L315" s="133"/>
      <c r="M315" s="95"/>
      <c r="N315" s="59"/>
    </row>
    <row r="316" spans="1:14">
      <c r="A316" s="9"/>
      <c r="B316" s="10"/>
      <c r="C316" s="15"/>
      <c r="D316" s="44"/>
      <c r="E316" s="11"/>
      <c r="F316" s="12"/>
      <c r="G316" s="92"/>
      <c r="H316" s="93"/>
      <c r="I316" s="94"/>
      <c r="J316" s="94"/>
      <c r="K316" s="185"/>
      <c r="L316" s="133"/>
      <c r="M316" s="95"/>
      <c r="N316" s="59"/>
    </row>
    <row r="317" spans="1:14">
      <c r="A317" s="9"/>
      <c r="B317" s="10"/>
      <c r="C317" s="15"/>
      <c r="D317" s="44"/>
      <c r="E317" s="11"/>
      <c r="F317" s="12"/>
      <c r="G317" s="92"/>
      <c r="H317" s="93"/>
      <c r="I317" s="94"/>
      <c r="J317" s="94"/>
      <c r="K317" s="185"/>
      <c r="L317" s="133"/>
      <c r="M317" s="95"/>
      <c r="N317" s="59"/>
    </row>
    <row r="318" spans="1:14">
      <c r="A318" s="9"/>
      <c r="B318" s="10"/>
      <c r="C318" s="15"/>
      <c r="D318" s="44"/>
      <c r="E318" s="11"/>
      <c r="F318" s="12"/>
      <c r="G318" s="92"/>
      <c r="H318" s="93"/>
      <c r="I318" s="94"/>
      <c r="J318" s="94"/>
      <c r="K318" s="185"/>
      <c r="L318" s="133"/>
      <c r="M318" s="95"/>
      <c r="N318" s="59"/>
    </row>
    <row r="319" spans="1:14">
      <c r="A319" s="9"/>
      <c r="B319" s="10"/>
      <c r="C319" s="15"/>
      <c r="D319" s="44"/>
      <c r="E319" s="11"/>
      <c r="F319" s="12"/>
      <c r="G319" s="92"/>
      <c r="H319" s="93"/>
      <c r="I319" s="94"/>
      <c r="J319" s="94"/>
      <c r="K319" s="185"/>
      <c r="L319" s="133"/>
      <c r="M319" s="95"/>
      <c r="N319" s="59"/>
    </row>
    <row r="320" spans="1:14">
      <c r="A320" s="9"/>
      <c r="B320" s="10"/>
      <c r="C320" s="15"/>
      <c r="D320" s="44"/>
      <c r="E320" s="11"/>
      <c r="F320" s="12"/>
      <c r="G320" s="92"/>
      <c r="H320" s="93"/>
      <c r="I320" s="94"/>
      <c r="J320" s="94"/>
      <c r="K320" s="185"/>
      <c r="L320" s="133"/>
      <c r="M320" s="95"/>
      <c r="N320" s="59"/>
    </row>
    <row r="321" spans="1:14">
      <c r="A321" s="9"/>
      <c r="B321" s="10"/>
      <c r="C321" s="15"/>
      <c r="D321" s="44"/>
      <c r="E321" s="11"/>
      <c r="F321" s="12"/>
      <c r="G321" s="92"/>
      <c r="H321" s="93"/>
      <c r="I321" s="94"/>
      <c r="J321" s="94"/>
      <c r="K321" s="185"/>
      <c r="L321" s="133"/>
      <c r="M321" s="95"/>
      <c r="N321" s="59"/>
    </row>
    <row r="322" spans="1:14">
      <c r="A322" s="9"/>
      <c r="B322" s="10"/>
      <c r="C322" s="15"/>
      <c r="D322" s="44"/>
      <c r="E322" s="11"/>
      <c r="F322" s="12"/>
      <c r="G322" s="92"/>
      <c r="H322" s="93"/>
      <c r="I322" s="94"/>
      <c r="J322" s="94"/>
      <c r="K322" s="185"/>
      <c r="L322" s="133"/>
      <c r="M322" s="95"/>
      <c r="N322" s="59"/>
    </row>
    <row r="323" spans="1:14">
      <c r="A323" s="9"/>
      <c r="B323" s="10"/>
      <c r="C323" s="15"/>
      <c r="D323" s="44"/>
      <c r="E323" s="11"/>
      <c r="F323" s="12"/>
      <c r="G323" s="92"/>
      <c r="H323" s="93"/>
      <c r="I323" s="94"/>
      <c r="J323" s="94"/>
      <c r="K323" s="185"/>
      <c r="L323" s="133"/>
      <c r="M323" s="95"/>
      <c r="N323" s="59"/>
    </row>
    <row r="324" spans="1:14">
      <c r="A324" s="9"/>
      <c r="B324" s="10"/>
      <c r="C324" s="15"/>
      <c r="D324" s="44"/>
      <c r="E324" s="11"/>
      <c r="F324" s="12"/>
      <c r="G324" s="92"/>
      <c r="H324" s="93"/>
      <c r="I324" s="94"/>
      <c r="J324" s="94"/>
      <c r="K324" s="185"/>
      <c r="L324" s="133"/>
      <c r="M324" s="95"/>
      <c r="N324" s="59"/>
    </row>
    <row r="325" spans="1:14">
      <c r="A325" s="9"/>
      <c r="B325" s="10"/>
      <c r="C325" s="15"/>
      <c r="D325" s="44"/>
      <c r="E325" s="11"/>
      <c r="F325" s="12"/>
      <c r="G325" s="92"/>
      <c r="H325" s="93"/>
      <c r="I325" s="94"/>
      <c r="J325" s="94"/>
      <c r="K325" s="185"/>
      <c r="L325" s="133"/>
      <c r="M325" s="95"/>
      <c r="N325" s="59"/>
    </row>
    <row r="326" spans="1:14">
      <c r="A326" s="9"/>
      <c r="B326" s="10"/>
      <c r="C326" s="15"/>
      <c r="D326" s="44"/>
      <c r="E326" s="11"/>
      <c r="F326" s="12"/>
      <c r="G326" s="92"/>
      <c r="H326" s="93"/>
      <c r="I326" s="94"/>
      <c r="J326" s="94"/>
      <c r="K326" s="185"/>
      <c r="L326" s="133"/>
      <c r="M326" s="95"/>
      <c r="N326" s="59"/>
    </row>
    <row r="327" spans="1:14">
      <c r="A327" s="9"/>
      <c r="B327" s="10"/>
      <c r="C327" s="15"/>
      <c r="D327" s="44"/>
      <c r="E327" s="11"/>
      <c r="F327" s="12"/>
      <c r="G327" s="92"/>
      <c r="H327" s="93"/>
      <c r="I327" s="94"/>
      <c r="J327" s="94"/>
      <c r="K327" s="185"/>
      <c r="L327" s="133"/>
      <c r="M327" s="95"/>
      <c r="N327" s="59"/>
    </row>
    <row r="328" spans="1:14">
      <c r="A328" s="9"/>
      <c r="B328" s="10"/>
      <c r="C328" s="15"/>
      <c r="D328" s="44"/>
      <c r="E328" s="11"/>
      <c r="F328" s="12"/>
      <c r="G328" s="92"/>
      <c r="H328" s="93"/>
      <c r="I328" s="94"/>
      <c r="J328" s="94"/>
      <c r="K328" s="185"/>
      <c r="L328" s="133"/>
      <c r="M328" s="95"/>
      <c r="N328" s="59"/>
    </row>
    <row r="329" spans="1:14">
      <c r="A329" s="9"/>
      <c r="B329" s="10"/>
      <c r="C329" s="15"/>
      <c r="D329" s="44"/>
      <c r="E329" s="11"/>
      <c r="F329" s="12"/>
      <c r="G329" s="92"/>
      <c r="H329" s="93"/>
      <c r="I329" s="94"/>
      <c r="J329" s="94"/>
      <c r="K329" s="185"/>
      <c r="L329" s="133"/>
      <c r="M329" s="95"/>
      <c r="N329" s="59"/>
    </row>
    <row r="330" spans="1:14">
      <c r="A330" s="9"/>
      <c r="B330" s="10"/>
      <c r="C330" s="15"/>
      <c r="D330" s="44"/>
      <c r="E330" s="11"/>
      <c r="F330" s="12"/>
      <c r="G330" s="92"/>
      <c r="H330" s="93"/>
      <c r="I330" s="94"/>
      <c r="J330" s="94"/>
      <c r="K330" s="185"/>
      <c r="L330" s="133"/>
      <c r="M330" s="95"/>
      <c r="N330" s="59"/>
    </row>
    <row r="331" spans="1:14">
      <c r="A331" s="9"/>
      <c r="B331" s="10"/>
      <c r="C331" s="15"/>
      <c r="D331" s="44"/>
      <c r="E331" s="11"/>
      <c r="F331" s="12"/>
      <c r="G331" s="92"/>
      <c r="H331" s="93"/>
      <c r="I331" s="94"/>
      <c r="J331" s="94"/>
      <c r="K331" s="185"/>
      <c r="L331" s="133"/>
      <c r="M331" s="95"/>
      <c r="N331" s="59"/>
    </row>
    <row r="332" spans="1:14">
      <c r="A332" s="9"/>
      <c r="B332" s="10"/>
      <c r="C332" s="15"/>
      <c r="D332" s="44"/>
      <c r="E332" s="11"/>
      <c r="F332" s="12"/>
      <c r="G332" s="92"/>
      <c r="H332" s="93"/>
      <c r="I332" s="94"/>
      <c r="J332" s="94"/>
      <c r="K332" s="185"/>
      <c r="L332" s="133"/>
      <c r="M332" s="95"/>
      <c r="N332" s="59"/>
    </row>
    <row r="333" spans="1:14">
      <c r="A333" s="9"/>
      <c r="B333" s="10"/>
      <c r="C333" s="15"/>
      <c r="D333" s="44"/>
      <c r="E333" s="11"/>
      <c r="F333" s="12"/>
      <c r="G333" s="92"/>
      <c r="H333" s="93"/>
      <c r="I333" s="94"/>
      <c r="J333" s="94"/>
      <c r="K333" s="185"/>
      <c r="L333" s="133"/>
      <c r="M333" s="95"/>
      <c r="N333" s="59"/>
    </row>
    <row r="334" spans="1:14">
      <c r="A334" s="9"/>
      <c r="B334" s="10"/>
      <c r="C334" s="15"/>
      <c r="D334" s="44"/>
      <c r="E334" s="11"/>
      <c r="F334" s="12"/>
      <c r="G334" s="92"/>
      <c r="H334" s="93"/>
      <c r="I334" s="94"/>
      <c r="J334" s="94"/>
      <c r="K334" s="185"/>
      <c r="L334" s="133"/>
      <c r="M334" s="95"/>
      <c r="N334" s="59"/>
    </row>
    <row r="335" spans="1:14">
      <c r="A335" s="9"/>
      <c r="B335" s="10"/>
      <c r="C335" s="15"/>
      <c r="D335" s="44"/>
      <c r="E335" s="11"/>
      <c r="F335" s="12"/>
      <c r="G335" s="92"/>
      <c r="H335" s="93"/>
      <c r="I335" s="94"/>
      <c r="J335" s="94"/>
      <c r="K335" s="185"/>
      <c r="L335" s="133"/>
      <c r="M335" s="95"/>
      <c r="N335" s="59"/>
    </row>
    <row r="336" spans="1:14">
      <c r="A336" s="9"/>
      <c r="B336" s="10"/>
      <c r="C336" s="15"/>
      <c r="D336" s="44"/>
      <c r="E336" s="11"/>
      <c r="F336" s="12"/>
      <c r="G336" s="92"/>
      <c r="H336" s="93"/>
      <c r="I336" s="94"/>
      <c r="J336" s="94"/>
      <c r="K336" s="185"/>
      <c r="L336" s="133"/>
      <c r="M336" s="95"/>
      <c r="N336" s="59"/>
    </row>
    <row r="337" spans="1:14">
      <c r="A337" s="9"/>
      <c r="B337" s="10"/>
      <c r="C337" s="15"/>
      <c r="D337" s="44"/>
      <c r="E337" s="11"/>
      <c r="F337" s="12"/>
      <c r="G337" s="92"/>
      <c r="H337" s="93"/>
      <c r="I337" s="94"/>
      <c r="J337" s="94"/>
      <c r="K337" s="185"/>
      <c r="L337" s="133"/>
      <c r="M337" s="95"/>
      <c r="N337" s="59"/>
    </row>
    <row r="338" spans="1:14">
      <c r="A338" s="9"/>
      <c r="B338" s="10"/>
      <c r="C338" s="15"/>
      <c r="D338" s="44"/>
      <c r="E338" s="11"/>
      <c r="F338" s="12"/>
      <c r="G338" s="92"/>
      <c r="H338" s="93"/>
      <c r="I338" s="94"/>
      <c r="J338" s="94"/>
      <c r="K338" s="185"/>
      <c r="L338" s="133"/>
      <c r="M338" s="95"/>
      <c r="N338" s="59"/>
    </row>
    <row r="339" spans="1:14">
      <c r="A339" s="9"/>
      <c r="B339" s="10"/>
      <c r="C339" s="15"/>
      <c r="D339" s="44"/>
      <c r="E339" s="11"/>
      <c r="F339" s="12"/>
      <c r="G339" s="92"/>
      <c r="H339" s="93"/>
      <c r="I339" s="94"/>
      <c r="J339" s="94"/>
      <c r="K339" s="185"/>
      <c r="L339" s="133"/>
      <c r="M339" s="95"/>
      <c r="N339" s="59"/>
    </row>
    <row r="340" spans="1:14">
      <c r="A340" s="9"/>
      <c r="B340" s="10"/>
      <c r="C340" s="15"/>
      <c r="D340" s="44"/>
      <c r="E340" s="11"/>
      <c r="F340" s="12"/>
      <c r="G340" s="92"/>
      <c r="H340" s="93"/>
      <c r="I340" s="94"/>
      <c r="J340" s="94"/>
      <c r="K340" s="185"/>
      <c r="L340" s="133"/>
      <c r="M340" s="95"/>
      <c r="N340" s="59"/>
    </row>
    <row r="341" spans="1:14">
      <c r="A341" s="9"/>
      <c r="B341" s="10"/>
      <c r="C341" s="15"/>
      <c r="D341" s="44"/>
      <c r="E341" s="11"/>
      <c r="F341" s="12"/>
      <c r="G341" s="92"/>
      <c r="H341" s="93"/>
      <c r="I341" s="94"/>
      <c r="J341" s="94"/>
      <c r="K341" s="185"/>
      <c r="L341" s="133"/>
      <c r="M341" s="95"/>
      <c r="N341" s="59"/>
    </row>
    <row r="342" spans="1:14">
      <c r="A342" s="9"/>
      <c r="B342" s="10"/>
      <c r="C342" s="15"/>
      <c r="D342" s="44"/>
      <c r="E342" s="11"/>
      <c r="F342" s="12"/>
      <c r="G342" s="92"/>
      <c r="H342" s="93"/>
      <c r="I342" s="94"/>
      <c r="J342" s="94"/>
      <c r="K342" s="185"/>
      <c r="L342" s="133"/>
      <c r="M342" s="95"/>
      <c r="N342" s="59"/>
    </row>
    <row r="343" spans="1:14">
      <c r="A343" s="9"/>
      <c r="B343" s="10"/>
      <c r="C343" s="15"/>
      <c r="D343" s="44"/>
      <c r="E343" s="11"/>
      <c r="F343" s="12"/>
      <c r="G343" s="92"/>
      <c r="H343" s="93"/>
      <c r="I343" s="94"/>
      <c r="J343" s="94"/>
      <c r="K343" s="185"/>
      <c r="L343" s="133"/>
      <c r="M343" s="95"/>
      <c r="N343" s="59"/>
    </row>
    <row r="344" spans="1:14">
      <c r="A344" s="9"/>
      <c r="B344" s="10"/>
      <c r="C344" s="15"/>
      <c r="D344" s="44"/>
      <c r="E344" s="11"/>
      <c r="F344" s="12"/>
      <c r="G344" s="92"/>
      <c r="H344" s="93"/>
      <c r="I344" s="94"/>
      <c r="J344" s="94"/>
      <c r="K344" s="185"/>
      <c r="L344" s="133"/>
      <c r="M344" s="95"/>
      <c r="N344" s="59"/>
    </row>
    <row r="345" spans="1:14">
      <c r="A345" s="9"/>
      <c r="B345" s="10"/>
      <c r="C345" s="15"/>
      <c r="D345" s="44"/>
      <c r="E345" s="11"/>
      <c r="F345" s="12"/>
      <c r="G345" s="92"/>
      <c r="H345" s="93"/>
      <c r="I345" s="94"/>
      <c r="J345" s="94"/>
      <c r="K345" s="185"/>
      <c r="L345" s="133"/>
      <c r="M345" s="95"/>
      <c r="N345" s="59"/>
    </row>
    <row r="346" spans="1:14">
      <c r="A346" s="9"/>
      <c r="B346" s="10"/>
      <c r="C346" s="15"/>
      <c r="D346" s="44"/>
      <c r="E346" s="11"/>
      <c r="F346" s="12"/>
      <c r="G346" s="92"/>
      <c r="H346" s="93"/>
      <c r="I346" s="94"/>
      <c r="J346" s="94"/>
      <c r="K346" s="185"/>
      <c r="L346" s="133"/>
      <c r="M346" s="95"/>
      <c r="N346" s="59"/>
    </row>
    <row r="347" spans="1:14">
      <c r="A347" s="9"/>
      <c r="B347" s="10"/>
      <c r="C347" s="15"/>
      <c r="D347" s="44"/>
      <c r="E347" s="11"/>
      <c r="F347" s="12"/>
      <c r="G347" s="92"/>
      <c r="H347" s="93"/>
      <c r="I347" s="94"/>
      <c r="J347" s="94"/>
      <c r="K347" s="185"/>
      <c r="L347" s="133"/>
      <c r="M347" s="95"/>
      <c r="N347" s="59"/>
    </row>
    <row r="348" spans="1:14">
      <c r="A348" s="9"/>
      <c r="B348" s="10"/>
      <c r="C348" s="15"/>
      <c r="D348" s="44"/>
      <c r="E348" s="11"/>
      <c r="F348" s="12"/>
      <c r="G348" s="92"/>
      <c r="H348" s="93"/>
      <c r="I348" s="94"/>
      <c r="J348" s="94"/>
      <c r="K348" s="185"/>
      <c r="L348" s="133"/>
      <c r="M348" s="95"/>
      <c r="N348" s="59"/>
    </row>
    <row r="349" spans="1:14">
      <c r="A349" s="9"/>
      <c r="B349" s="10"/>
      <c r="C349" s="15"/>
      <c r="D349" s="44"/>
      <c r="E349" s="11"/>
      <c r="F349" s="12"/>
      <c r="G349" s="92"/>
      <c r="H349" s="93"/>
      <c r="I349" s="94"/>
      <c r="J349" s="94"/>
      <c r="K349" s="185"/>
      <c r="L349" s="133"/>
      <c r="M349" s="95"/>
      <c r="N349" s="59"/>
    </row>
    <row r="350" spans="1:14">
      <c r="A350" s="9"/>
      <c r="B350" s="10"/>
      <c r="C350" s="15"/>
      <c r="D350" s="44"/>
      <c r="E350" s="11"/>
      <c r="F350" s="12"/>
      <c r="G350" s="92"/>
      <c r="H350" s="93"/>
      <c r="I350" s="94"/>
      <c r="J350" s="94"/>
      <c r="K350" s="185"/>
      <c r="L350" s="133"/>
      <c r="M350" s="95"/>
      <c r="N350" s="59"/>
    </row>
    <row r="351" spans="1:14">
      <c r="A351" s="9"/>
      <c r="B351" s="10"/>
      <c r="C351" s="15"/>
      <c r="D351" s="44"/>
      <c r="E351" s="11"/>
      <c r="F351" s="12"/>
      <c r="G351" s="92"/>
      <c r="H351" s="93"/>
      <c r="I351" s="94"/>
      <c r="J351" s="94"/>
      <c r="K351" s="185"/>
      <c r="L351" s="133"/>
      <c r="M351" s="95"/>
      <c r="N351" s="59"/>
    </row>
    <row r="352" spans="1:14">
      <c r="A352" s="9"/>
      <c r="B352" s="10"/>
      <c r="C352" s="15"/>
      <c r="D352" s="44"/>
      <c r="E352" s="11"/>
      <c r="F352" s="12"/>
      <c r="G352" s="92"/>
      <c r="H352" s="93"/>
      <c r="I352" s="94"/>
      <c r="J352" s="94"/>
      <c r="K352" s="185"/>
      <c r="L352" s="133"/>
      <c r="M352" s="95"/>
      <c r="N352" s="59"/>
    </row>
    <row r="353" spans="1:14">
      <c r="A353" s="9"/>
      <c r="B353" s="10"/>
      <c r="C353" s="15"/>
      <c r="D353" s="44"/>
      <c r="E353" s="11"/>
      <c r="F353" s="12"/>
      <c r="G353" s="92"/>
      <c r="H353" s="93"/>
      <c r="I353" s="94"/>
      <c r="J353" s="94"/>
      <c r="K353" s="185"/>
      <c r="L353" s="133"/>
      <c r="M353" s="95"/>
      <c r="N353" s="59"/>
    </row>
    <row r="354" spans="1:14">
      <c r="A354" s="9"/>
      <c r="B354" s="10"/>
      <c r="C354" s="15"/>
      <c r="D354" s="44"/>
      <c r="E354" s="11"/>
      <c r="F354" s="12"/>
      <c r="G354" s="92"/>
      <c r="H354" s="93"/>
      <c r="I354" s="94"/>
      <c r="J354" s="94"/>
      <c r="K354" s="185"/>
      <c r="L354" s="133"/>
      <c r="M354" s="95"/>
      <c r="N354" s="59"/>
    </row>
    <row r="355" spans="1:14">
      <c r="A355" s="9"/>
      <c r="B355" s="10"/>
      <c r="C355" s="15"/>
      <c r="D355" s="44"/>
      <c r="E355" s="11"/>
      <c r="F355" s="12"/>
      <c r="G355" s="92"/>
      <c r="H355" s="93"/>
      <c r="I355" s="94"/>
      <c r="J355" s="94"/>
      <c r="K355" s="185"/>
      <c r="L355" s="133"/>
      <c r="M355" s="95"/>
      <c r="N355" s="59"/>
    </row>
    <row r="356" spans="1:14">
      <c r="A356" s="9"/>
      <c r="B356" s="10"/>
      <c r="C356" s="15"/>
      <c r="D356" s="44"/>
      <c r="E356" s="11"/>
      <c r="F356" s="12"/>
      <c r="G356" s="92"/>
      <c r="H356" s="93"/>
      <c r="I356" s="94"/>
      <c r="J356" s="94"/>
      <c r="K356" s="185"/>
      <c r="L356" s="133"/>
      <c r="M356" s="95"/>
      <c r="N356" s="59"/>
    </row>
    <row r="357" spans="1:14">
      <c r="A357" s="9"/>
      <c r="B357" s="10"/>
      <c r="C357" s="15"/>
      <c r="D357" s="44"/>
      <c r="E357" s="11"/>
      <c r="F357" s="12"/>
      <c r="G357" s="92"/>
      <c r="H357" s="93"/>
      <c r="I357" s="94"/>
      <c r="J357" s="94"/>
      <c r="K357" s="185"/>
      <c r="L357" s="133"/>
      <c r="M357" s="95"/>
      <c r="N357" s="59"/>
    </row>
    <row r="358" spans="1:14">
      <c r="A358" s="9"/>
      <c r="B358" s="10"/>
      <c r="C358" s="15"/>
      <c r="D358" s="44"/>
      <c r="E358" s="11"/>
      <c r="F358" s="12"/>
      <c r="G358" s="92"/>
      <c r="H358" s="93"/>
      <c r="I358" s="94"/>
      <c r="J358" s="94"/>
      <c r="K358" s="185"/>
      <c r="L358" s="133"/>
      <c r="M358" s="95"/>
      <c r="N358" s="59"/>
    </row>
    <row r="359" spans="1:14">
      <c r="A359" s="9"/>
      <c r="B359" s="10"/>
      <c r="C359" s="15"/>
      <c r="D359" s="44"/>
      <c r="E359" s="11"/>
      <c r="F359" s="12"/>
      <c r="G359" s="92"/>
      <c r="H359" s="93"/>
      <c r="I359" s="94"/>
      <c r="J359" s="94"/>
      <c r="K359" s="185"/>
      <c r="L359" s="133"/>
      <c r="M359" s="95"/>
      <c r="N359" s="59"/>
    </row>
    <row r="360" spans="1:14">
      <c r="A360" s="9"/>
      <c r="B360" s="10"/>
      <c r="C360" s="15"/>
      <c r="D360" s="44"/>
      <c r="E360" s="11"/>
      <c r="F360" s="12"/>
      <c r="G360" s="92"/>
      <c r="H360" s="93"/>
      <c r="I360" s="94"/>
      <c r="J360" s="94"/>
      <c r="K360" s="185"/>
      <c r="L360" s="133"/>
      <c r="M360" s="95"/>
      <c r="N360" s="59"/>
    </row>
    <row r="361" spans="1:14">
      <c r="A361" s="9"/>
      <c r="B361" s="10"/>
      <c r="C361" s="15"/>
      <c r="D361" s="44"/>
      <c r="E361" s="11"/>
      <c r="F361" s="12"/>
      <c r="G361" s="92"/>
      <c r="H361" s="93"/>
      <c r="I361" s="94"/>
      <c r="J361" s="94"/>
      <c r="K361" s="185"/>
      <c r="L361" s="133"/>
      <c r="M361" s="95"/>
      <c r="N361" s="59"/>
    </row>
    <row r="362" spans="1:14">
      <c r="A362" s="9"/>
      <c r="B362" s="10"/>
      <c r="C362" s="15"/>
      <c r="D362" s="44"/>
      <c r="E362" s="11"/>
      <c r="F362" s="12"/>
      <c r="G362" s="92"/>
      <c r="H362" s="93"/>
      <c r="I362" s="94"/>
      <c r="J362" s="94"/>
      <c r="K362" s="185"/>
      <c r="L362" s="133"/>
      <c r="M362" s="95"/>
      <c r="N362" s="59"/>
    </row>
    <row r="363" spans="1:14">
      <c r="A363" s="9"/>
      <c r="B363" s="10"/>
      <c r="C363" s="15"/>
      <c r="D363" s="44"/>
      <c r="E363" s="11"/>
      <c r="F363" s="12"/>
      <c r="G363" s="92"/>
      <c r="H363" s="93"/>
      <c r="I363" s="94"/>
      <c r="J363" s="94"/>
      <c r="K363" s="185"/>
      <c r="L363" s="133"/>
      <c r="M363" s="95"/>
      <c r="N363" s="59"/>
    </row>
    <row r="364" spans="1:14">
      <c r="A364" s="9"/>
      <c r="B364" s="10"/>
      <c r="C364" s="15"/>
      <c r="D364" s="44"/>
      <c r="E364" s="11"/>
      <c r="F364" s="12"/>
      <c r="G364" s="92"/>
      <c r="H364" s="93"/>
      <c r="I364" s="94"/>
      <c r="J364" s="94"/>
      <c r="K364" s="185"/>
      <c r="L364" s="133"/>
      <c r="M364" s="95"/>
      <c r="N364" s="59"/>
    </row>
    <row r="365" spans="1:14">
      <c r="A365" s="9"/>
      <c r="B365" s="10"/>
      <c r="C365" s="15"/>
      <c r="E365" s="11"/>
      <c r="F365" s="12"/>
      <c r="G365" s="92"/>
      <c r="H365" s="93"/>
      <c r="I365" s="94"/>
      <c r="J365" s="94"/>
      <c r="K365" s="185"/>
      <c r="L365" s="133"/>
      <c r="M365" s="95"/>
    </row>
    <row r="366" spans="1:14">
      <c r="A366" s="9"/>
      <c r="B366" s="10"/>
      <c r="C366" s="15"/>
      <c r="E366" s="11"/>
      <c r="F366" s="12"/>
      <c r="G366" s="92"/>
      <c r="H366" s="93"/>
      <c r="I366" s="94"/>
      <c r="J366" s="94"/>
      <c r="K366" s="185"/>
      <c r="L366" s="133"/>
      <c r="M366" s="95"/>
    </row>
    <row r="367" spans="1:14">
      <c r="A367" s="9"/>
      <c r="B367" s="10"/>
      <c r="C367" s="15"/>
      <c r="E367" s="11"/>
      <c r="F367" s="12"/>
      <c r="G367" s="92"/>
      <c r="H367" s="93"/>
      <c r="I367" s="94"/>
      <c r="J367" s="94"/>
      <c r="K367" s="185"/>
      <c r="L367" s="133"/>
      <c r="M367" s="95"/>
    </row>
    <row r="368" spans="1:14">
      <c r="A368" s="9"/>
      <c r="B368" s="10"/>
      <c r="C368" s="15"/>
      <c r="E368" s="11"/>
      <c r="F368" s="12"/>
      <c r="G368" s="92"/>
      <c r="H368" s="93"/>
      <c r="I368" s="94"/>
      <c r="J368" s="94"/>
      <c r="K368" s="185"/>
      <c r="L368" s="133"/>
      <c r="M368" s="95"/>
    </row>
    <row r="369" spans="1:13">
      <c r="A369" s="9"/>
      <c r="B369" s="10"/>
      <c r="C369" s="15"/>
      <c r="E369" s="11"/>
      <c r="F369" s="12"/>
      <c r="G369" s="92"/>
      <c r="H369" s="93"/>
      <c r="I369" s="94"/>
      <c r="J369" s="94"/>
      <c r="K369" s="185"/>
      <c r="L369" s="133"/>
      <c r="M369" s="95"/>
    </row>
    <row r="370" spans="1:13">
      <c r="A370" s="9"/>
      <c r="B370" s="10"/>
      <c r="C370" s="15"/>
      <c r="E370" s="11"/>
      <c r="F370" s="12"/>
      <c r="G370" s="92"/>
      <c r="H370" s="93"/>
      <c r="I370" s="94"/>
      <c r="J370" s="94"/>
      <c r="K370" s="185"/>
      <c r="L370" s="133"/>
      <c r="M370" s="95"/>
    </row>
    <row r="371" spans="1:13">
      <c r="A371" s="9"/>
      <c r="B371" s="10"/>
      <c r="C371" s="15"/>
      <c r="E371" s="11"/>
      <c r="F371" s="12"/>
      <c r="G371" s="92"/>
      <c r="H371" s="93"/>
      <c r="I371" s="94"/>
      <c r="J371" s="94"/>
      <c r="K371" s="185"/>
      <c r="L371" s="133"/>
      <c r="M371" s="95"/>
    </row>
    <row r="372" spans="1:13">
      <c r="A372" s="9"/>
      <c r="B372" s="10"/>
      <c r="C372" s="15"/>
      <c r="E372" s="11"/>
      <c r="F372" s="12"/>
      <c r="G372" s="92"/>
      <c r="H372" s="93"/>
      <c r="I372" s="94"/>
      <c r="J372" s="94"/>
      <c r="K372" s="185"/>
      <c r="L372" s="133"/>
      <c r="M372" s="95"/>
    </row>
    <row r="373" spans="1:13">
      <c r="A373" s="9"/>
      <c r="B373" s="10"/>
      <c r="C373" s="15"/>
      <c r="E373" s="11"/>
      <c r="F373" s="12"/>
      <c r="G373" s="92"/>
      <c r="H373" s="93"/>
      <c r="I373" s="94"/>
      <c r="J373" s="94"/>
      <c r="K373" s="185"/>
      <c r="L373" s="133"/>
      <c r="M373" s="95"/>
    </row>
    <row r="374" spans="1:13">
      <c r="A374" s="9"/>
      <c r="B374" s="10"/>
      <c r="C374" s="15"/>
      <c r="E374" s="11"/>
      <c r="F374" s="12"/>
      <c r="G374" s="92"/>
      <c r="H374" s="93"/>
      <c r="I374" s="94"/>
      <c r="J374" s="94"/>
      <c r="K374" s="185"/>
      <c r="L374" s="133"/>
      <c r="M374" s="95"/>
    </row>
    <row r="375" spans="1:13">
      <c r="A375" s="9"/>
      <c r="B375" s="10"/>
      <c r="C375" s="15"/>
      <c r="E375" s="11"/>
      <c r="F375" s="12"/>
      <c r="G375" s="92"/>
      <c r="H375" s="93"/>
      <c r="I375" s="94"/>
      <c r="J375" s="94"/>
      <c r="K375" s="185"/>
      <c r="L375" s="133"/>
      <c r="M375" s="95"/>
    </row>
    <row r="376" spans="1:13">
      <c r="A376" s="9"/>
      <c r="B376" s="10"/>
      <c r="C376" s="15"/>
      <c r="E376" s="11"/>
      <c r="F376" s="12"/>
      <c r="G376" s="92"/>
      <c r="H376" s="93"/>
      <c r="I376" s="94"/>
      <c r="J376" s="94"/>
      <c r="K376" s="185"/>
      <c r="L376" s="133"/>
      <c r="M376" s="95"/>
    </row>
    <row r="377" spans="1:13">
      <c r="A377" s="9"/>
      <c r="B377" s="10"/>
      <c r="C377" s="15"/>
      <c r="E377" s="11"/>
      <c r="F377" s="12"/>
      <c r="G377" s="92"/>
      <c r="H377" s="93"/>
      <c r="I377" s="94"/>
      <c r="J377" s="94"/>
      <c r="K377" s="185"/>
      <c r="L377" s="133"/>
      <c r="M377" s="95"/>
    </row>
    <row r="378" spans="1:13">
      <c r="A378" s="9"/>
      <c r="B378" s="10"/>
      <c r="C378" s="15"/>
      <c r="E378" s="11"/>
      <c r="F378" s="12"/>
      <c r="G378" s="92"/>
      <c r="H378" s="93"/>
      <c r="I378" s="94"/>
      <c r="J378" s="94"/>
      <c r="K378" s="185"/>
      <c r="L378" s="133"/>
      <c r="M378" s="95"/>
    </row>
    <row r="379" spans="1:13">
      <c r="A379" s="9"/>
      <c r="B379" s="10"/>
      <c r="C379" s="15"/>
      <c r="E379" s="11"/>
      <c r="F379" s="12"/>
      <c r="G379" s="92"/>
      <c r="H379" s="93"/>
      <c r="I379" s="94"/>
      <c r="J379" s="94"/>
      <c r="K379" s="185"/>
      <c r="L379" s="133"/>
      <c r="M379" s="95"/>
    </row>
    <row r="380" spans="1:13">
      <c r="A380" s="9"/>
      <c r="B380" s="10"/>
      <c r="C380" s="15"/>
      <c r="E380" s="11"/>
      <c r="F380" s="12"/>
      <c r="G380" s="92"/>
      <c r="H380" s="93"/>
      <c r="I380" s="94"/>
      <c r="J380" s="94"/>
      <c r="K380" s="185"/>
      <c r="L380" s="133"/>
      <c r="M380" s="95"/>
    </row>
    <row r="381" spans="1:13">
      <c r="A381" s="9"/>
      <c r="B381" s="10"/>
      <c r="C381" s="15"/>
      <c r="E381" s="11"/>
      <c r="F381" s="12"/>
      <c r="G381" s="92"/>
      <c r="H381" s="93"/>
      <c r="I381" s="94"/>
      <c r="J381" s="94"/>
      <c r="K381" s="185"/>
      <c r="L381" s="133"/>
      <c r="M381" s="95"/>
    </row>
    <row r="382" spans="1:13">
      <c r="A382" s="9"/>
      <c r="B382" s="10"/>
      <c r="C382" s="15"/>
      <c r="E382" s="11"/>
      <c r="F382" s="12"/>
      <c r="G382" s="92"/>
      <c r="H382" s="93"/>
      <c r="I382" s="94"/>
      <c r="J382" s="94"/>
      <c r="K382" s="185"/>
      <c r="L382" s="133"/>
      <c r="M382" s="95"/>
    </row>
    <row r="383" spans="1:13">
      <c r="A383" s="9"/>
      <c r="B383" s="10"/>
      <c r="C383" s="15"/>
      <c r="E383" s="11"/>
      <c r="F383" s="12"/>
      <c r="G383" s="92"/>
      <c r="H383" s="93"/>
      <c r="I383" s="94"/>
      <c r="J383" s="94"/>
      <c r="K383" s="185"/>
      <c r="L383" s="133"/>
      <c r="M383" s="95"/>
    </row>
    <row r="384" spans="1:13">
      <c r="A384" s="9"/>
      <c r="B384" s="10"/>
      <c r="C384" s="15"/>
      <c r="E384" s="11"/>
      <c r="F384" s="12"/>
      <c r="G384" s="92"/>
      <c r="H384" s="93"/>
      <c r="I384" s="94"/>
      <c r="J384" s="94"/>
      <c r="K384" s="185"/>
      <c r="L384" s="133"/>
      <c r="M384" s="95"/>
    </row>
    <row r="385" spans="1:13">
      <c r="A385" s="9"/>
      <c r="B385" s="10"/>
      <c r="C385" s="15"/>
      <c r="E385" s="11"/>
      <c r="F385" s="12"/>
      <c r="G385" s="92"/>
      <c r="H385" s="93"/>
      <c r="I385" s="94"/>
      <c r="J385" s="94"/>
      <c r="K385" s="185"/>
      <c r="L385" s="133"/>
      <c r="M385" s="95"/>
    </row>
    <row r="386" spans="1:13">
      <c r="A386" s="9"/>
      <c r="B386" s="10"/>
      <c r="C386" s="15"/>
      <c r="E386" s="11"/>
      <c r="F386" s="12"/>
      <c r="G386" s="92"/>
      <c r="H386" s="93"/>
      <c r="I386" s="94"/>
      <c r="J386" s="94"/>
      <c r="K386" s="185"/>
      <c r="L386" s="133"/>
      <c r="M386" s="95"/>
    </row>
    <row r="387" spans="1:13">
      <c r="A387" s="9"/>
      <c r="B387" s="10"/>
      <c r="C387" s="15"/>
      <c r="E387" s="11"/>
      <c r="F387" s="12"/>
      <c r="G387" s="92"/>
      <c r="H387" s="93"/>
      <c r="I387" s="94"/>
      <c r="J387" s="94"/>
      <c r="K387" s="185"/>
      <c r="L387" s="133"/>
      <c r="M387" s="95"/>
    </row>
    <row r="388" spans="1:13">
      <c r="A388" s="9"/>
      <c r="B388" s="10"/>
      <c r="C388" s="15"/>
      <c r="E388" s="11"/>
      <c r="F388" s="12"/>
      <c r="G388" s="92"/>
      <c r="H388" s="93"/>
      <c r="I388" s="94"/>
      <c r="J388" s="94"/>
      <c r="K388" s="185"/>
      <c r="L388" s="133"/>
      <c r="M388" s="95"/>
    </row>
    <row r="389" spans="1:13">
      <c r="A389" s="9"/>
      <c r="B389" s="10"/>
      <c r="C389" s="15"/>
      <c r="E389" s="11"/>
      <c r="F389" s="12"/>
      <c r="G389" s="92"/>
      <c r="H389" s="93"/>
      <c r="I389" s="94"/>
      <c r="J389" s="94"/>
      <c r="K389" s="185"/>
      <c r="L389" s="133"/>
      <c r="M389" s="95"/>
    </row>
    <row r="390" spans="1:13">
      <c r="A390" s="9"/>
      <c r="B390" s="10"/>
      <c r="C390" s="15"/>
      <c r="E390" s="11"/>
      <c r="F390" s="12"/>
      <c r="G390" s="92"/>
      <c r="H390" s="93"/>
      <c r="I390" s="94"/>
      <c r="J390" s="94"/>
      <c r="K390" s="185"/>
      <c r="L390" s="133"/>
      <c r="M390" s="95"/>
    </row>
    <row r="391" spans="1:13">
      <c r="A391" s="9"/>
      <c r="B391" s="10"/>
      <c r="C391" s="15"/>
      <c r="E391" s="11"/>
      <c r="F391" s="12"/>
      <c r="G391" s="92"/>
      <c r="H391" s="93"/>
      <c r="I391" s="94"/>
      <c r="J391" s="94"/>
      <c r="K391" s="185"/>
      <c r="L391" s="133"/>
      <c r="M391" s="95"/>
    </row>
    <row r="392" spans="1:13">
      <c r="A392" s="9"/>
      <c r="B392" s="10"/>
      <c r="C392" s="15"/>
      <c r="E392" s="11"/>
      <c r="F392" s="12"/>
      <c r="G392" s="92"/>
      <c r="H392" s="93"/>
      <c r="I392" s="94"/>
      <c r="J392" s="94"/>
      <c r="K392" s="185"/>
      <c r="L392" s="133"/>
      <c r="M392" s="95"/>
    </row>
    <row r="393" spans="1:13">
      <c r="A393" s="9"/>
      <c r="B393" s="10"/>
      <c r="C393" s="15"/>
      <c r="E393" s="11"/>
      <c r="F393" s="12"/>
      <c r="G393" s="92"/>
      <c r="H393" s="93"/>
      <c r="I393" s="94"/>
      <c r="J393" s="94"/>
      <c r="K393" s="185"/>
      <c r="L393" s="133"/>
      <c r="M393" s="95"/>
    </row>
    <row r="394" spans="1:13">
      <c r="A394" s="9"/>
      <c r="B394" s="10"/>
      <c r="C394" s="15"/>
      <c r="E394" s="11"/>
      <c r="F394" s="12"/>
      <c r="G394" s="92"/>
      <c r="H394" s="93"/>
      <c r="I394" s="94"/>
      <c r="J394" s="94"/>
      <c r="K394" s="185"/>
      <c r="L394" s="133"/>
      <c r="M394" s="95"/>
    </row>
    <row r="395" spans="1:13">
      <c r="A395" s="9"/>
      <c r="B395" s="10"/>
      <c r="C395" s="15"/>
      <c r="E395" s="11"/>
      <c r="F395" s="12"/>
      <c r="G395" s="92"/>
      <c r="H395" s="93"/>
      <c r="I395" s="94"/>
      <c r="J395" s="94"/>
      <c r="K395" s="185"/>
      <c r="L395" s="133"/>
      <c r="M395" s="95"/>
    </row>
    <row r="396" spans="1:13">
      <c r="A396" s="9"/>
      <c r="B396" s="10"/>
      <c r="C396" s="15"/>
      <c r="E396" s="11"/>
      <c r="F396" s="12"/>
      <c r="G396" s="92"/>
      <c r="H396" s="93"/>
      <c r="I396" s="94"/>
      <c r="J396" s="94"/>
      <c r="K396" s="185"/>
      <c r="L396" s="133"/>
      <c r="M396" s="95"/>
    </row>
    <row r="397" spans="1:13">
      <c r="A397" s="9"/>
      <c r="B397" s="10"/>
      <c r="C397" s="15"/>
      <c r="E397" s="11"/>
      <c r="F397" s="12"/>
      <c r="G397" s="92"/>
      <c r="H397" s="93"/>
      <c r="I397" s="94"/>
      <c r="J397" s="94"/>
      <c r="K397" s="185"/>
      <c r="L397" s="133"/>
      <c r="M397" s="95"/>
    </row>
    <row r="398" spans="1:13">
      <c r="A398" s="9"/>
      <c r="B398" s="10"/>
      <c r="C398" s="15"/>
      <c r="E398" s="11"/>
      <c r="F398" s="12"/>
      <c r="G398" s="92"/>
      <c r="H398" s="93"/>
      <c r="I398" s="94"/>
      <c r="J398" s="94"/>
      <c r="K398" s="185"/>
      <c r="L398" s="133"/>
      <c r="M398" s="95"/>
    </row>
    <row r="399" spans="1:13">
      <c r="A399" s="9"/>
      <c r="B399" s="10"/>
      <c r="C399" s="15"/>
      <c r="E399" s="11"/>
      <c r="F399" s="12"/>
      <c r="G399" s="92"/>
      <c r="H399" s="93"/>
      <c r="I399" s="94"/>
      <c r="J399" s="94"/>
      <c r="K399" s="185"/>
      <c r="L399" s="133"/>
      <c r="M399" s="95"/>
    </row>
    <row r="400" spans="1:13">
      <c r="A400" s="9"/>
      <c r="B400" s="10"/>
      <c r="C400" s="15"/>
      <c r="E400" s="11"/>
      <c r="F400" s="12"/>
      <c r="G400" s="92"/>
      <c r="H400" s="93"/>
      <c r="I400" s="94"/>
      <c r="J400" s="94"/>
      <c r="K400" s="185"/>
      <c r="L400" s="133"/>
      <c r="M400" s="95"/>
    </row>
    <row r="401" spans="1:13">
      <c r="A401" s="9"/>
      <c r="B401" s="10"/>
      <c r="C401" s="15"/>
      <c r="E401" s="11"/>
      <c r="F401" s="12"/>
      <c r="G401" s="92"/>
      <c r="H401" s="93"/>
      <c r="I401" s="94"/>
      <c r="J401" s="94"/>
      <c r="K401" s="185"/>
      <c r="L401" s="133"/>
      <c r="M401" s="95"/>
    </row>
    <row r="402" spans="1:13">
      <c r="A402" s="9"/>
      <c r="B402" s="10"/>
      <c r="C402" s="15"/>
      <c r="E402" s="11"/>
      <c r="F402" s="12"/>
      <c r="G402" s="92"/>
      <c r="H402" s="93"/>
      <c r="I402" s="94"/>
      <c r="J402" s="94"/>
      <c r="K402" s="185"/>
      <c r="L402" s="133"/>
      <c r="M402" s="95"/>
    </row>
    <row r="403" spans="1:13">
      <c r="A403" s="9"/>
      <c r="B403" s="10"/>
      <c r="C403" s="15"/>
      <c r="E403" s="11"/>
      <c r="F403" s="12"/>
      <c r="G403" s="92"/>
      <c r="H403" s="93"/>
      <c r="I403" s="94"/>
      <c r="J403" s="94"/>
      <c r="K403" s="185"/>
      <c r="L403" s="133"/>
      <c r="M403" s="95"/>
    </row>
    <row r="404" spans="1:13">
      <c r="A404" s="9"/>
      <c r="B404" s="10"/>
      <c r="C404" s="15"/>
      <c r="E404" s="11"/>
      <c r="F404" s="12"/>
      <c r="G404" s="92"/>
      <c r="H404" s="93"/>
      <c r="I404" s="94"/>
      <c r="J404" s="94"/>
      <c r="K404" s="185"/>
      <c r="L404" s="133"/>
      <c r="M404" s="95"/>
    </row>
    <row r="405" spans="1:13">
      <c r="A405" s="9"/>
      <c r="B405" s="10"/>
      <c r="C405" s="15"/>
      <c r="E405" s="11"/>
      <c r="F405" s="12"/>
      <c r="G405" s="92"/>
      <c r="H405" s="93"/>
      <c r="I405" s="94"/>
      <c r="J405" s="94"/>
      <c r="K405" s="185"/>
      <c r="L405" s="133"/>
      <c r="M405" s="95"/>
    </row>
    <row r="406" spans="1:13">
      <c r="A406" s="9"/>
      <c r="B406" s="10"/>
      <c r="C406" s="15"/>
      <c r="E406" s="11"/>
      <c r="F406" s="12"/>
      <c r="G406" s="92"/>
      <c r="H406" s="93"/>
      <c r="I406" s="94"/>
      <c r="J406" s="94"/>
      <c r="K406" s="185"/>
      <c r="L406" s="133"/>
      <c r="M406" s="95"/>
    </row>
    <row r="407" spans="1:13">
      <c r="A407" s="9"/>
      <c r="B407" s="10"/>
      <c r="C407" s="15"/>
      <c r="E407" s="11"/>
      <c r="F407" s="12"/>
      <c r="G407" s="92"/>
      <c r="H407" s="93"/>
      <c r="I407" s="94"/>
      <c r="J407" s="94"/>
      <c r="K407" s="185"/>
      <c r="L407" s="133"/>
      <c r="M407" s="95"/>
    </row>
    <row r="408" spans="1:13">
      <c r="A408" s="9"/>
      <c r="B408" s="10"/>
      <c r="C408" s="15"/>
      <c r="E408" s="11"/>
      <c r="F408" s="12"/>
      <c r="G408" s="92"/>
      <c r="H408" s="93"/>
      <c r="I408" s="94"/>
      <c r="J408" s="94"/>
      <c r="K408" s="185"/>
      <c r="L408" s="133"/>
      <c r="M408" s="95"/>
    </row>
    <row r="409" spans="1:13">
      <c r="A409" s="9"/>
      <c r="B409" s="10"/>
      <c r="C409" s="15"/>
      <c r="E409" s="11"/>
      <c r="F409" s="12"/>
      <c r="G409" s="92"/>
      <c r="H409" s="93"/>
      <c r="I409" s="94"/>
      <c r="J409" s="94"/>
      <c r="K409" s="185"/>
      <c r="L409" s="133"/>
      <c r="M409" s="95"/>
    </row>
    <row r="410" spans="1:13">
      <c r="A410" s="9"/>
      <c r="B410" s="10"/>
      <c r="C410" s="15"/>
      <c r="E410" s="11"/>
      <c r="F410" s="12"/>
      <c r="G410" s="92"/>
      <c r="H410" s="93"/>
      <c r="I410" s="94"/>
      <c r="J410" s="94"/>
      <c r="K410" s="185"/>
      <c r="L410" s="133"/>
      <c r="M410" s="95"/>
    </row>
    <row r="411" spans="1:13">
      <c r="A411" s="9"/>
      <c r="B411" s="10"/>
      <c r="C411" s="15"/>
      <c r="E411" s="11"/>
      <c r="F411" s="12"/>
      <c r="G411" s="92"/>
      <c r="H411" s="93"/>
      <c r="I411" s="94"/>
      <c r="J411" s="94"/>
      <c r="K411" s="185"/>
      <c r="L411" s="133"/>
      <c r="M411" s="95"/>
    </row>
    <row r="412" spans="1:13">
      <c r="A412" s="9"/>
      <c r="B412" s="10"/>
      <c r="C412" s="15"/>
      <c r="E412" s="11"/>
      <c r="F412" s="12"/>
      <c r="G412" s="92"/>
      <c r="H412" s="93"/>
      <c r="I412" s="94"/>
      <c r="J412" s="94"/>
      <c r="K412" s="185"/>
      <c r="L412" s="133"/>
      <c r="M412" s="95"/>
    </row>
    <row r="413" spans="1:13">
      <c r="A413" s="9"/>
      <c r="B413" s="10"/>
      <c r="C413" s="15"/>
      <c r="E413" s="11"/>
      <c r="F413" s="12"/>
      <c r="G413" s="92"/>
      <c r="H413" s="93"/>
      <c r="I413" s="94"/>
      <c r="J413" s="94"/>
      <c r="K413" s="185"/>
      <c r="L413" s="133"/>
      <c r="M413" s="95"/>
    </row>
    <row r="414" spans="1:13">
      <c r="A414" s="9"/>
      <c r="B414" s="10"/>
      <c r="C414" s="15"/>
      <c r="E414" s="11"/>
      <c r="F414" s="12"/>
      <c r="G414" s="92"/>
      <c r="H414" s="93"/>
      <c r="I414" s="94"/>
      <c r="J414" s="94"/>
      <c r="K414" s="185"/>
      <c r="L414" s="133"/>
      <c r="M414" s="95"/>
    </row>
    <row r="415" spans="1:13">
      <c r="A415" s="9"/>
      <c r="B415" s="10"/>
      <c r="C415" s="15"/>
      <c r="E415" s="11"/>
      <c r="F415" s="12"/>
      <c r="G415" s="92"/>
      <c r="H415" s="93"/>
      <c r="I415" s="94"/>
      <c r="J415" s="94"/>
      <c r="K415" s="185"/>
      <c r="L415" s="133"/>
      <c r="M415" s="95"/>
    </row>
    <row r="416" spans="1:13">
      <c r="A416" s="9"/>
      <c r="B416" s="10"/>
      <c r="C416" s="15"/>
      <c r="E416" s="11"/>
      <c r="F416" s="12"/>
      <c r="G416" s="92"/>
      <c r="H416" s="93"/>
      <c r="I416" s="94"/>
      <c r="J416" s="94"/>
      <c r="K416" s="185"/>
      <c r="L416" s="133"/>
      <c r="M416" s="95"/>
    </row>
    <row r="417" spans="1:13">
      <c r="A417" s="9"/>
      <c r="B417" s="10"/>
      <c r="C417" s="15"/>
      <c r="E417" s="11"/>
      <c r="F417" s="12"/>
      <c r="G417" s="92"/>
      <c r="H417" s="93"/>
      <c r="I417" s="94"/>
      <c r="J417" s="94"/>
      <c r="K417" s="185"/>
      <c r="L417" s="133"/>
      <c r="M417" s="95"/>
    </row>
    <row r="418" spans="1:13">
      <c r="A418" s="9"/>
      <c r="B418" s="10"/>
      <c r="C418" s="15"/>
      <c r="E418" s="11"/>
      <c r="F418" s="12"/>
      <c r="G418" s="92"/>
      <c r="H418" s="93"/>
      <c r="I418" s="94"/>
      <c r="J418" s="94"/>
      <c r="K418" s="185"/>
      <c r="L418" s="133"/>
      <c r="M418" s="95"/>
    </row>
    <row r="419" spans="1:13">
      <c r="A419" s="9"/>
      <c r="B419" s="10"/>
      <c r="C419" s="15"/>
      <c r="E419" s="11"/>
      <c r="F419" s="12"/>
      <c r="G419" s="92"/>
      <c r="H419" s="93"/>
      <c r="I419" s="94"/>
      <c r="J419" s="94"/>
      <c r="K419" s="185"/>
      <c r="L419" s="133"/>
      <c r="M419" s="95"/>
    </row>
    <row r="420" spans="1:13">
      <c r="A420" s="9"/>
      <c r="B420" s="10"/>
      <c r="C420" s="15"/>
      <c r="E420" s="11"/>
      <c r="F420" s="12"/>
      <c r="G420" s="92"/>
      <c r="H420" s="93"/>
      <c r="I420" s="94"/>
      <c r="J420" s="94"/>
      <c r="K420" s="185"/>
      <c r="L420" s="133"/>
      <c r="M420" s="95"/>
    </row>
    <row r="421" spans="1:13">
      <c r="A421" s="9"/>
      <c r="B421" s="10"/>
      <c r="C421" s="15"/>
      <c r="E421" s="11"/>
      <c r="F421" s="12"/>
      <c r="G421" s="92"/>
      <c r="H421" s="93"/>
      <c r="I421" s="94"/>
      <c r="J421" s="94"/>
      <c r="K421" s="185"/>
      <c r="L421" s="133"/>
      <c r="M421" s="95"/>
    </row>
    <row r="422" spans="1:13">
      <c r="A422" s="9"/>
      <c r="B422" s="10"/>
      <c r="C422" s="15"/>
      <c r="E422" s="11"/>
      <c r="F422" s="12"/>
      <c r="G422" s="92"/>
      <c r="H422" s="93"/>
      <c r="I422" s="94"/>
      <c r="J422" s="94"/>
      <c r="K422" s="185"/>
      <c r="L422" s="133"/>
      <c r="M422" s="95"/>
    </row>
    <row r="423" spans="1:13">
      <c r="A423" s="9"/>
      <c r="B423" s="10"/>
      <c r="C423" s="15"/>
      <c r="E423" s="11"/>
      <c r="F423" s="12"/>
      <c r="G423" s="92"/>
      <c r="H423" s="93"/>
      <c r="I423" s="94"/>
      <c r="J423" s="94"/>
      <c r="K423" s="185"/>
      <c r="L423" s="133"/>
      <c r="M423" s="95"/>
    </row>
    <row r="424" spans="1:13">
      <c r="A424" s="9"/>
      <c r="B424" s="10"/>
      <c r="C424" s="15"/>
      <c r="E424" s="11"/>
      <c r="F424" s="12"/>
      <c r="G424" s="92"/>
      <c r="H424" s="93"/>
      <c r="I424" s="94"/>
      <c r="J424" s="94"/>
      <c r="K424" s="185"/>
      <c r="L424" s="133"/>
      <c r="M424" s="95"/>
    </row>
    <row r="425" spans="1:13">
      <c r="A425" s="9"/>
      <c r="B425" s="10"/>
      <c r="C425" s="15"/>
      <c r="E425" s="11"/>
      <c r="F425" s="12"/>
      <c r="G425" s="92"/>
      <c r="H425" s="93"/>
      <c r="I425" s="94"/>
      <c r="J425" s="94"/>
      <c r="K425" s="185"/>
      <c r="L425" s="133"/>
      <c r="M425" s="95"/>
    </row>
    <row r="426" spans="1:13">
      <c r="A426" s="9"/>
      <c r="B426" s="10"/>
      <c r="C426" s="15"/>
      <c r="E426" s="11"/>
      <c r="F426" s="12"/>
      <c r="G426" s="92"/>
      <c r="H426" s="93"/>
      <c r="I426" s="94"/>
      <c r="J426" s="94"/>
      <c r="K426" s="185"/>
      <c r="L426" s="133"/>
      <c r="M426" s="95"/>
    </row>
    <row r="427" spans="1:13">
      <c r="A427" s="9"/>
      <c r="B427" s="10"/>
      <c r="C427" s="15"/>
      <c r="E427" s="11"/>
      <c r="F427" s="12"/>
      <c r="G427" s="92"/>
      <c r="H427" s="93"/>
      <c r="I427" s="94"/>
      <c r="J427" s="94"/>
      <c r="K427" s="185"/>
      <c r="L427" s="133"/>
      <c r="M427" s="95"/>
    </row>
    <row r="428" spans="1:13">
      <c r="A428" s="9"/>
      <c r="B428" s="10"/>
      <c r="C428" s="15"/>
      <c r="E428" s="11"/>
      <c r="F428" s="12"/>
      <c r="G428" s="92"/>
      <c r="H428" s="93"/>
      <c r="I428" s="94"/>
      <c r="J428" s="94"/>
      <c r="K428" s="185"/>
      <c r="L428" s="133"/>
      <c r="M428" s="95"/>
    </row>
    <row r="429" spans="1:13">
      <c r="A429" s="9"/>
      <c r="B429" s="10"/>
      <c r="C429" s="15"/>
      <c r="E429" s="11"/>
      <c r="F429" s="12"/>
      <c r="G429" s="92"/>
      <c r="H429" s="93"/>
      <c r="I429" s="94"/>
      <c r="J429" s="94"/>
      <c r="K429" s="185"/>
      <c r="L429" s="133"/>
      <c r="M429" s="95"/>
    </row>
    <row r="430" spans="1:13">
      <c r="A430" s="9"/>
      <c r="B430" s="10"/>
      <c r="C430" s="15"/>
      <c r="E430" s="11"/>
      <c r="F430" s="12"/>
      <c r="G430" s="92"/>
      <c r="H430" s="93"/>
      <c r="I430" s="94"/>
      <c r="J430" s="94"/>
      <c r="K430" s="185"/>
      <c r="L430" s="133"/>
      <c r="M430" s="95"/>
    </row>
    <row r="431" spans="1:13">
      <c r="A431" s="9"/>
      <c r="B431" s="10"/>
      <c r="C431" s="15"/>
      <c r="E431" s="11"/>
      <c r="F431" s="12"/>
      <c r="G431" s="92"/>
      <c r="H431" s="93"/>
      <c r="I431" s="94"/>
      <c r="J431" s="94"/>
      <c r="K431" s="185"/>
      <c r="L431" s="133"/>
      <c r="M431" s="95"/>
    </row>
    <row r="432" spans="1:13">
      <c r="A432" s="9"/>
      <c r="B432" s="10"/>
      <c r="C432" s="15"/>
      <c r="E432" s="11"/>
      <c r="F432" s="12"/>
      <c r="G432" s="92"/>
      <c r="H432" s="93"/>
      <c r="I432" s="94"/>
      <c r="J432" s="94"/>
      <c r="K432" s="185"/>
      <c r="L432" s="133"/>
      <c r="M432" s="95"/>
    </row>
    <row r="433" spans="1:13">
      <c r="A433" s="9"/>
      <c r="B433" s="10"/>
      <c r="C433" s="15"/>
      <c r="E433" s="11"/>
      <c r="F433" s="12"/>
      <c r="G433" s="92"/>
      <c r="H433" s="93"/>
      <c r="I433" s="94"/>
      <c r="J433" s="94"/>
      <c r="K433" s="185"/>
      <c r="L433" s="133"/>
      <c r="M433" s="95"/>
    </row>
    <row r="434" spans="1:13">
      <c r="A434" s="9"/>
      <c r="B434" s="10"/>
      <c r="C434" s="15"/>
      <c r="E434" s="11"/>
      <c r="F434" s="12"/>
      <c r="G434" s="92"/>
      <c r="H434" s="93"/>
      <c r="I434" s="94"/>
      <c r="J434" s="94"/>
      <c r="K434" s="185"/>
      <c r="L434" s="133"/>
      <c r="M434" s="95"/>
    </row>
    <row r="435" spans="1:13">
      <c r="A435" s="9"/>
      <c r="B435" s="10"/>
      <c r="C435" s="15"/>
      <c r="E435" s="11"/>
      <c r="F435" s="12"/>
      <c r="G435" s="92"/>
      <c r="H435" s="93"/>
      <c r="I435" s="94"/>
      <c r="J435" s="94"/>
      <c r="K435" s="185"/>
      <c r="L435" s="133"/>
      <c r="M435" s="95"/>
    </row>
    <row r="436" spans="1:13">
      <c r="A436" s="9"/>
      <c r="B436" s="10"/>
      <c r="C436" s="15"/>
      <c r="E436" s="11"/>
      <c r="F436" s="12"/>
      <c r="G436" s="92"/>
      <c r="H436" s="93"/>
      <c r="I436" s="94"/>
      <c r="J436" s="94"/>
      <c r="K436" s="185"/>
      <c r="L436" s="133"/>
      <c r="M436" s="95"/>
    </row>
    <row r="437" spans="1:13">
      <c r="A437" s="9"/>
      <c r="B437" s="10"/>
      <c r="C437" s="15"/>
      <c r="E437" s="11"/>
      <c r="F437" s="12"/>
      <c r="G437" s="92"/>
      <c r="H437" s="93"/>
      <c r="I437" s="94"/>
      <c r="J437" s="94"/>
      <c r="K437" s="185"/>
      <c r="L437" s="133"/>
      <c r="M437" s="95"/>
    </row>
    <row r="438" spans="1:13">
      <c r="A438" s="9"/>
      <c r="B438" s="10"/>
      <c r="C438" s="15"/>
      <c r="E438" s="11"/>
      <c r="F438" s="12"/>
      <c r="G438" s="92"/>
      <c r="H438" s="93"/>
      <c r="I438" s="94"/>
      <c r="J438" s="94"/>
      <c r="K438" s="185"/>
      <c r="L438" s="133"/>
      <c r="M438" s="95"/>
    </row>
    <row r="439" spans="1:13">
      <c r="A439" s="9"/>
      <c r="B439" s="10"/>
      <c r="C439" s="15"/>
      <c r="E439" s="11"/>
      <c r="F439" s="12"/>
      <c r="G439" s="92"/>
      <c r="H439" s="93"/>
      <c r="I439" s="94"/>
      <c r="J439" s="94"/>
      <c r="K439" s="185"/>
      <c r="L439" s="133"/>
      <c r="M439" s="95"/>
    </row>
    <row r="440" spans="1:13">
      <c r="A440" s="9"/>
      <c r="B440" s="10"/>
      <c r="C440" s="15"/>
      <c r="E440" s="11"/>
      <c r="F440" s="12"/>
      <c r="G440" s="92"/>
      <c r="H440" s="93"/>
      <c r="I440" s="94"/>
      <c r="J440" s="94"/>
      <c r="K440" s="185"/>
      <c r="L440" s="133"/>
      <c r="M440" s="95"/>
    </row>
    <row r="441" spans="1:13">
      <c r="A441" s="9"/>
      <c r="B441" s="10"/>
      <c r="C441" s="15"/>
      <c r="E441" s="11"/>
      <c r="F441" s="12"/>
      <c r="G441" s="92"/>
      <c r="H441" s="93"/>
      <c r="I441" s="94"/>
      <c r="J441" s="94"/>
      <c r="K441" s="185"/>
      <c r="L441" s="133"/>
      <c r="M441" s="95"/>
    </row>
    <row r="442" spans="1:13">
      <c r="A442" s="9"/>
      <c r="B442" s="10"/>
      <c r="C442" s="15"/>
      <c r="E442" s="11"/>
      <c r="F442" s="12"/>
      <c r="G442" s="92"/>
      <c r="H442" s="93"/>
      <c r="I442" s="94"/>
      <c r="J442" s="94"/>
      <c r="K442" s="185"/>
      <c r="L442" s="133"/>
      <c r="M442" s="95"/>
    </row>
    <row r="443" spans="1:13">
      <c r="A443" s="9"/>
      <c r="B443" s="10"/>
      <c r="C443" s="15"/>
      <c r="E443" s="11"/>
      <c r="F443" s="12"/>
      <c r="G443" s="92"/>
      <c r="H443" s="93"/>
      <c r="I443" s="94"/>
      <c r="J443" s="94"/>
      <c r="K443" s="185"/>
      <c r="L443" s="133"/>
      <c r="M443" s="95"/>
    </row>
    <row r="444" spans="1:13">
      <c r="A444" s="9"/>
      <c r="B444" s="10"/>
      <c r="C444" s="15"/>
      <c r="E444" s="11"/>
      <c r="F444" s="12"/>
      <c r="G444" s="92"/>
      <c r="H444" s="93"/>
      <c r="I444" s="94"/>
      <c r="J444" s="94"/>
      <c r="K444" s="185"/>
      <c r="L444" s="133"/>
      <c r="M444" s="95"/>
    </row>
    <row r="445" spans="1:13">
      <c r="A445" s="9"/>
      <c r="B445" s="10"/>
      <c r="C445" s="15"/>
      <c r="E445" s="11"/>
      <c r="F445" s="12"/>
      <c r="G445" s="92"/>
      <c r="H445" s="93"/>
      <c r="I445" s="94"/>
      <c r="J445" s="94"/>
      <c r="K445" s="185"/>
      <c r="L445" s="133"/>
      <c r="M445" s="95"/>
    </row>
    <row r="446" spans="1:13">
      <c r="A446" s="9"/>
      <c r="B446" s="10"/>
      <c r="C446" s="15"/>
      <c r="E446" s="11"/>
      <c r="F446" s="12"/>
      <c r="G446" s="92"/>
      <c r="H446" s="93"/>
      <c r="I446" s="94"/>
      <c r="J446" s="94"/>
      <c r="K446" s="185"/>
      <c r="L446" s="133"/>
      <c r="M446" s="95"/>
    </row>
    <row r="447" spans="1:13">
      <c r="A447" s="9"/>
      <c r="B447" s="10"/>
      <c r="C447" s="15"/>
      <c r="E447" s="11"/>
      <c r="F447" s="12"/>
      <c r="G447" s="92"/>
      <c r="H447" s="93"/>
      <c r="I447" s="94"/>
      <c r="J447" s="94"/>
      <c r="K447" s="185"/>
      <c r="L447" s="133"/>
      <c r="M447" s="95"/>
    </row>
    <row r="448" spans="1:13">
      <c r="A448" s="9"/>
      <c r="B448" s="10"/>
      <c r="C448" s="15"/>
      <c r="E448" s="11"/>
      <c r="F448" s="12"/>
      <c r="G448" s="92"/>
      <c r="H448" s="93"/>
      <c r="I448" s="94"/>
      <c r="J448" s="94"/>
      <c r="K448" s="185"/>
      <c r="L448" s="133"/>
      <c r="M448" s="95"/>
    </row>
    <row r="449" spans="1:13">
      <c r="A449" s="9"/>
      <c r="B449" s="10"/>
      <c r="C449" s="15"/>
      <c r="E449" s="11"/>
      <c r="F449" s="12"/>
      <c r="G449" s="92"/>
      <c r="H449" s="93"/>
      <c r="I449" s="94"/>
      <c r="J449" s="94"/>
      <c r="K449" s="185"/>
      <c r="L449" s="133"/>
      <c r="M449" s="95"/>
    </row>
    <row r="450" spans="1:13">
      <c r="A450" s="9"/>
      <c r="B450" s="10"/>
      <c r="C450" s="15"/>
      <c r="E450" s="11"/>
      <c r="F450" s="12"/>
      <c r="G450" s="92"/>
      <c r="H450" s="93"/>
      <c r="I450" s="94"/>
      <c r="J450" s="94"/>
      <c r="K450" s="185"/>
      <c r="L450" s="133"/>
      <c r="M450" s="95"/>
    </row>
    <row r="451" spans="1:13">
      <c r="A451" s="9"/>
      <c r="B451" s="10"/>
      <c r="C451" s="15"/>
      <c r="E451" s="11"/>
      <c r="F451" s="12"/>
      <c r="G451" s="92"/>
      <c r="H451" s="93"/>
      <c r="I451" s="94"/>
      <c r="J451" s="94"/>
      <c r="K451" s="185"/>
      <c r="L451" s="133"/>
      <c r="M451" s="95"/>
    </row>
    <row r="452" spans="1:13">
      <c r="A452" s="9"/>
      <c r="B452" s="10"/>
      <c r="C452" s="15"/>
      <c r="E452" s="11"/>
      <c r="F452" s="12"/>
      <c r="G452" s="92"/>
      <c r="H452" s="93"/>
      <c r="I452" s="94"/>
      <c r="J452" s="94"/>
      <c r="K452" s="185"/>
      <c r="L452" s="133"/>
      <c r="M452" s="95"/>
    </row>
    <row r="453" spans="1:13">
      <c r="A453" s="9"/>
      <c r="B453" s="10"/>
      <c r="C453" s="15"/>
      <c r="E453" s="11"/>
      <c r="F453" s="12"/>
      <c r="G453" s="92"/>
      <c r="H453" s="93"/>
      <c r="I453" s="94"/>
      <c r="J453" s="94"/>
      <c r="K453" s="185"/>
      <c r="L453" s="133"/>
      <c r="M453" s="95"/>
    </row>
    <row r="454" spans="1:13">
      <c r="A454" s="9"/>
      <c r="B454" s="10"/>
      <c r="C454" s="15"/>
      <c r="E454" s="11"/>
      <c r="F454" s="12"/>
      <c r="G454" s="92"/>
      <c r="H454" s="93"/>
      <c r="I454" s="94"/>
      <c r="J454" s="94"/>
      <c r="K454" s="185"/>
      <c r="L454" s="133"/>
      <c r="M454" s="95"/>
    </row>
    <row r="455" spans="1:13">
      <c r="A455" s="9"/>
      <c r="B455" s="10"/>
      <c r="C455" s="15"/>
      <c r="E455" s="11"/>
      <c r="F455" s="12"/>
      <c r="G455" s="92"/>
      <c r="H455" s="93"/>
      <c r="I455" s="94"/>
      <c r="J455" s="94"/>
      <c r="K455" s="185"/>
      <c r="L455" s="133"/>
      <c r="M455" s="95"/>
    </row>
    <row r="456" spans="1:13">
      <c r="A456" s="9"/>
      <c r="B456" s="10"/>
      <c r="C456" s="15"/>
      <c r="E456" s="11"/>
      <c r="F456" s="12"/>
      <c r="G456" s="92"/>
      <c r="H456" s="93"/>
      <c r="I456" s="94"/>
      <c r="J456" s="94"/>
      <c r="K456" s="185"/>
      <c r="L456" s="133"/>
      <c r="M456" s="95"/>
    </row>
    <row r="457" spans="1:13">
      <c r="A457" s="9"/>
      <c r="B457" s="10"/>
      <c r="C457" s="15"/>
      <c r="E457" s="11"/>
      <c r="F457" s="12"/>
      <c r="G457" s="92"/>
      <c r="H457" s="93"/>
      <c r="I457" s="94"/>
      <c r="J457" s="94"/>
      <c r="K457" s="185"/>
      <c r="L457" s="133"/>
      <c r="M457" s="95"/>
    </row>
    <row r="458" spans="1:13">
      <c r="A458" s="9"/>
      <c r="B458" s="10"/>
      <c r="C458" s="15"/>
      <c r="E458" s="11"/>
      <c r="F458" s="12"/>
      <c r="G458" s="92"/>
      <c r="H458" s="93"/>
      <c r="I458" s="94"/>
      <c r="J458" s="94"/>
      <c r="K458" s="185"/>
      <c r="L458" s="133"/>
      <c r="M458" s="95"/>
    </row>
    <row r="459" spans="1:13">
      <c r="A459" s="9"/>
      <c r="B459" s="10"/>
      <c r="C459" s="15"/>
      <c r="E459" s="11"/>
      <c r="F459" s="12"/>
      <c r="G459" s="92"/>
      <c r="H459" s="93"/>
      <c r="I459" s="94"/>
      <c r="J459" s="94"/>
      <c r="K459" s="185"/>
      <c r="L459" s="133"/>
      <c r="M459" s="95"/>
    </row>
    <row r="460" spans="1:13">
      <c r="A460" s="9"/>
      <c r="B460" s="10"/>
      <c r="C460" s="15"/>
      <c r="E460" s="11"/>
      <c r="F460" s="12"/>
      <c r="G460" s="92"/>
      <c r="H460" s="93"/>
      <c r="I460" s="94"/>
      <c r="J460" s="94"/>
      <c r="K460" s="185"/>
      <c r="L460" s="133"/>
      <c r="M460" s="95"/>
    </row>
    <row r="461" spans="1:13">
      <c r="A461" s="9"/>
      <c r="B461" s="10"/>
      <c r="C461" s="15"/>
      <c r="E461" s="11"/>
      <c r="F461" s="12"/>
      <c r="G461" s="92"/>
      <c r="H461" s="93"/>
      <c r="I461" s="94"/>
      <c r="J461" s="94"/>
      <c r="K461" s="185"/>
      <c r="L461" s="133"/>
      <c r="M461" s="95"/>
    </row>
    <row r="462" spans="1:13">
      <c r="A462" s="9"/>
      <c r="B462" s="10"/>
      <c r="C462" s="15"/>
      <c r="E462" s="11"/>
      <c r="F462" s="12"/>
      <c r="G462" s="92"/>
      <c r="H462" s="93"/>
      <c r="I462" s="94"/>
      <c r="J462" s="94"/>
      <c r="K462" s="185"/>
      <c r="L462" s="133"/>
      <c r="M462" s="95"/>
    </row>
    <row r="463" spans="1:13">
      <c r="A463" s="9"/>
      <c r="B463" s="10"/>
      <c r="C463" s="15"/>
      <c r="E463" s="11"/>
      <c r="F463" s="12"/>
      <c r="G463" s="92"/>
      <c r="H463" s="93"/>
      <c r="I463" s="94"/>
      <c r="J463" s="94"/>
      <c r="K463" s="185"/>
      <c r="L463" s="133"/>
      <c r="M463" s="95"/>
    </row>
    <row r="464" spans="1:13">
      <c r="A464" s="9"/>
      <c r="B464" s="10"/>
      <c r="C464" s="15"/>
      <c r="E464" s="11"/>
      <c r="F464" s="12"/>
      <c r="G464" s="92"/>
      <c r="H464" s="93"/>
      <c r="I464" s="94"/>
      <c r="J464" s="94"/>
      <c r="K464" s="185"/>
      <c r="L464" s="133"/>
      <c r="M464" s="95"/>
    </row>
    <row r="465" spans="1:13">
      <c r="A465" s="9"/>
      <c r="B465" s="10"/>
      <c r="C465" s="15"/>
      <c r="E465" s="11"/>
      <c r="F465" s="12"/>
      <c r="G465" s="92"/>
      <c r="H465" s="93"/>
      <c r="I465" s="94"/>
      <c r="J465" s="94"/>
      <c r="K465" s="185"/>
      <c r="L465" s="133"/>
      <c r="M465" s="95"/>
    </row>
    <row r="466" spans="1:13">
      <c r="A466" s="9"/>
      <c r="B466" s="10"/>
      <c r="C466" s="15"/>
      <c r="E466" s="11"/>
      <c r="F466" s="12"/>
      <c r="G466" s="92"/>
      <c r="H466" s="93"/>
      <c r="I466" s="94"/>
      <c r="J466" s="94"/>
      <c r="K466" s="185"/>
      <c r="L466" s="133"/>
      <c r="M466" s="95"/>
    </row>
    <row r="467" spans="1:13">
      <c r="A467" s="9"/>
      <c r="B467" s="10"/>
      <c r="C467" s="15"/>
      <c r="E467" s="11"/>
      <c r="F467" s="12"/>
      <c r="G467" s="92"/>
      <c r="H467" s="93"/>
      <c r="I467" s="94"/>
      <c r="J467" s="94"/>
      <c r="K467" s="185"/>
      <c r="L467" s="133"/>
      <c r="M467" s="95"/>
    </row>
    <row r="468" spans="1:13">
      <c r="A468" s="9"/>
      <c r="B468" s="10"/>
      <c r="C468" s="15"/>
      <c r="E468" s="11"/>
      <c r="F468" s="12"/>
      <c r="G468" s="92"/>
      <c r="H468" s="93"/>
      <c r="I468" s="94"/>
      <c r="J468" s="94"/>
      <c r="K468" s="185"/>
      <c r="L468" s="133"/>
      <c r="M468" s="95"/>
    </row>
    <row r="469" spans="1:13">
      <c r="A469" s="9"/>
      <c r="B469" s="10"/>
      <c r="C469" s="15"/>
      <c r="E469" s="11"/>
      <c r="F469" s="12"/>
      <c r="G469" s="92"/>
      <c r="H469" s="93"/>
      <c r="I469" s="94"/>
      <c r="J469" s="94"/>
      <c r="K469" s="185"/>
      <c r="L469" s="133"/>
      <c r="M469" s="95"/>
    </row>
    <row r="470" spans="1:13">
      <c r="A470" s="9"/>
      <c r="B470" s="10"/>
      <c r="C470" s="15"/>
      <c r="E470" s="11"/>
      <c r="F470" s="12"/>
      <c r="G470" s="92"/>
      <c r="H470" s="93"/>
      <c r="I470" s="94"/>
      <c r="J470" s="94"/>
      <c r="K470" s="185"/>
      <c r="L470" s="133"/>
      <c r="M470" s="95"/>
    </row>
    <row r="471" spans="1:13">
      <c r="A471" s="9"/>
      <c r="B471" s="10"/>
      <c r="C471" s="15"/>
      <c r="E471" s="11"/>
      <c r="F471" s="12"/>
      <c r="G471" s="92"/>
      <c r="H471" s="93"/>
      <c r="I471" s="94"/>
      <c r="J471" s="94"/>
      <c r="K471" s="185"/>
      <c r="L471" s="133"/>
      <c r="M471" s="95"/>
    </row>
    <row r="472" spans="1:13">
      <c r="A472" s="9"/>
      <c r="B472" s="10"/>
      <c r="C472" s="15"/>
      <c r="E472" s="11"/>
      <c r="F472" s="12"/>
      <c r="G472" s="92"/>
      <c r="H472" s="93"/>
      <c r="I472" s="94"/>
      <c r="J472" s="94"/>
      <c r="K472" s="185"/>
      <c r="L472" s="133"/>
      <c r="M472" s="95"/>
    </row>
    <row r="473" spans="1:13">
      <c r="A473" s="9"/>
      <c r="B473" s="10"/>
      <c r="C473" s="15"/>
      <c r="E473" s="11"/>
      <c r="F473" s="12"/>
      <c r="G473" s="92"/>
      <c r="H473" s="93"/>
      <c r="I473" s="94"/>
      <c r="J473" s="94"/>
      <c r="K473" s="185"/>
      <c r="L473" s="133"/>
      <c r="M473" s="95"/>
    </row>
    <row r="474" spans="1:13">
      <c r="A474" s="9"/>
      <c r="B474" s="10"/>
      <c r="C474" s="15"/>
      <c r="E474" s="11"/>
      <c r="F474" s="12"/>
      <c r="G474" s="92"/>
      <c r="H474" s="93"/>
      <c r="I474" s="94"/>
      <c r="J474" s="94"/>
      <c r="K474" s="185"/>
      <c r="L474" s="133"/>
      <c r="M474" s="95"/>
    </row>
    <row r="475" spans="1:13">
      <c r="A475" s="9"/>
      <c r="B475" s="10"/>
      <c r="C475" s="15"/>
      <c r="E475" s="11"/>
      <c r="F475" s="12"/>
      <c r="G475" s="92"/>
      <c r="H475" s="93"/>
      <c r="I475" s="94"/>
      <c r="J475" s="94"/>
      <c r="K475" s="185"/>
      <c r="L475" s="133"/>
      <c r="M475" s="95"/>
    </row>
    <row r="476" spans="1:13">
      <c r="A476" s="9"/>
      <c r="B476" s="10"/>
      <c r="C476" s="15"/>
      <c r="E476" s="11"/>
      <c r="F476" s="12"/>
      <c r="G476" s="92"/>
      <c r="H476" s="93"/>
      <c r="I476" s="94"/>
      <c r="J476" s="94"/>
      <c r="K476" s="185"/>
      <c r="L476" s="133"/>
      <c r="M476" s="95"/>
    </row>
    <row r="477" spans="1:13">
      <c r="A477" s="9"/>
      <c r="B477" s="10"/>
      <c r="C477" s="15"/>
      <c r="E477" s="11"/>
      <c r="F477" s="12"/>
      <c r="G477" s="92"/>
      <c r="H477" s="93"/>
      <c r="I477" s="94"/>
      <c r="J477" s="94"/>
      <c r="K477" s="185"/>
      <c r="L477" s="133"/>
      <c r="M477" s="95"/>
    </row>
    <row r="478" spans="1:13">
      <c r="A478" s="9"/>
      <c r="B478" s="10"/>
      <c r="C478" s="15"/>
      <c r="E478" s="11"/>
      <c r="F478" s="12"/>
      <c r="G478" s="92"/>
      <c r="H478" s="93"/>
      <c r="I478" s="94"/>
      <c r="J478" s="94"/>
      <c r="K478" s="185"/>
      <c r="L478" s="133"/>
      <c r="M478" s="95"/>
    </row>
    <row r="479" spans="1:13">
      <c r="A479" s="9"/>
      <c r="B479" s="10"/>
      <c r="C479" s="15"/>
      <c r="E479" s="11"/>
      <c r="F479" s="12"/>
      <c r="G479" s="92"/>
      <c r="H479" s="93"/>
      <c r="I479" s="94"/>
      <c r="J479" s="94"/>
      <c r="K479" s="185"/>
      <c r="L479" s="133"/>
      <c r="M479" s="95"/>
    </row>
    <row r="480" spans="1:13">
      <c r="A480" s="9"/>
      <c r="B480" s="10"/>
      <c r="C480" s="15"/>
      <c r="E480" s="11"/>
      <c r="F480" s="12"/>
      <c r="G480" s="92"/>
      <c r="H480" s="93"/>
      <c r="I480" s="94"/>
      <c r="J480" s="94"/>
      <c r="K480" s="185"/>
      <c r="L480" s="133"/>
      <c r="M480" s="95"/>
    </row>
    <row r="481" spans="1:13">
      <c r="A481" s="9"/>
      <c r="B481" s="10"/>
      <c r="C481" s="15"/>
      <c r="E481" s="11"/>
      <c r="F481" s="12"/>
      <c r="G481" s="92"/>
      <c r="H481" s="93"/>
      <c r="I481" s="94"/>
      <c r="J481" s="94"/>
      <c r="K481" s="185"/>
      <c r="L481" s="133"/>
      <c r="M481" s="95"/>
    </row>
    <row r="482" spans="1:13">
      <c r="A482" s="9"/>
      <c r="B482" s="10"/>
      <c r="C482" s="15"/>
      <c r="E482" s="11"/>
      <c r="F482" s="12"/>
      <c r="G482" s="92"/>
      <c r="H482" s="93"/>
      <c r="I482" s="94"/>
      <c r="J482" s="94"/>
      <c r="K482" s="185"/>
      <c r="L482" s="133"/>
      <c r="M482" s="95"/>
    </row>
    <row r="483" spans="1:13">
      <c r="A483" s="9"/>
      <c r="B483" s="10"/>
      <c r="C483" s="15"/>
      <c r="E483" s="11"/>
      <c r="F483" s="12"/>
      <c r="G483" s="92"/>
      <c r="H483" s="93"/>
      <c r="I483" s="94"/>
      <c r="J483" s="94"/>
      <c r="K483" s="185"/>
      <c r="L483" s="133"/>
      <c r="M483" s="95"/>
    </row>
    <row r="484" spans="1:13">
      <c r="A484" s="9"/>
      <c r="B484" s="10"/>
      <c r="C484" s="15"/>
      <c r="E484" s="11"/>
      <c r="F484" s="12"/>
      <c r="G484" s="92"/>
      <c r="H484" s="93"/>
      <c r="I484" s="94"/>
      <c r="J484" s="94"/>
      <c r="K484" s="185"/>
      <c r="L484" s="133"/>
      <c r="M484" s="95"/>
    </row>
    <row r="485" spans="1:13">
      <c r="A485" s="9"/>
      <c r="B485" s="10"/>
      <c r="C485" s="15"/>
      <c r="E485" s="11"/>
      <c r="F485" s="12"/>
      <c r="G485" s="92"/>
      <c r="H485" s="93"/>
      <c r="I485" s="94"/>
      <c r="J485" s="94"/>
      <c r="K485" s="185"/>
      <c r="L485" s="133"/>
      <c r="M485" s="95"/>
    </row>
    <row r="486" spans="1:13">
      <c r="A486" s="9"/>
      <c r="B486" s="10"/>
      <c r="C486" s="15"/>
      <c r="E486" s="11"/>
      <c r="F486" s="12"/>
      <c r="G486" s="92"/>
      <c r="H486" s="93"/>
      <c r="I486" s="94"/>
      <c r="J486" s="94"/>
      <c r="K486" s="185"/>
      <c r="L486" s="133"/>
      <c r="M486" s="95"/>
    </row>
    <row r="487" spans="1:13">
      <c r="A487" s="9"/>
      <c r="B487" s="10"/>
      <c r="C487" s="15"/>
      <c r="E487" s="11"/>
      <c r="F487" s="12"/>
      <c r="G487" s="92"/>
      <c r="H487" s="93"/>
      <c r="I487" s="94"/>
      <c r="J487" s="94"/>
      <c r="K487" s="185"/>
      <c r="L487" s="133"/>
      <c r="M487" s="95"/>
    </row>
    <row r="488" spans="1:13">
      <c r="A488" s="9"/>
      <c r="B488" s="10"/>
      <c r="C488" s="15"/>
      <c r="E488" s="11"/>
      <c r="F488" s="12"/>
      <c r="G488" s="92"/>
      <c r="H488" s="93"/>
      <c r="I488" s="94"/>
      <c r="J488" s="94"/>
      <c r="K488" s="185"/>
      <c r="L488" s="133"/>
      <c r="M488" s="95"/>
    </row>
    <row r="489" spans="1:13">
      <c r="A489" s="9"/>
      <c r="B489" s="10"/>
      <c r="C489" s="15"/>
      <c r="E489" s="11"/>
      <c r="F489" s="12"/>
      <c r="G489" s="92"/>
      <c r="H489" s="93"/>
      <c r="I489" s="94"/>
      <c r="J489" s="94"/>
      <c r="K489" s="185"/>
      <c r="L489" s="133"/>
      <c r="M489" s="95"/>
    </row>
    <row r="490" spans="1:13">
      <c r="A490" s="9"/>
      <c r="B490" s="10"/>
      <c r="C490" s="15"/>
      <c r="E490" s="11"/>
      <c r="F490" s="12"/>
      <c r="G490" s="92"/>
      <c r="H490" s="93"/>
      <c r="I490" s="94"/>
      <c r="J490" s="94"/>
      <c r="K490" s="185"/>
      <c r="L490" s="133"/>
      <c r="M490" s="95"/>
    </row>
    <row r="491" spans="1:13">
      <c r="A491" s="9"/>
      <c r="B491" s="10"/>
      <c r="C491" s="15"/>
      <c r="E491" s="11"/>
      <c r="F491" s="12"/>
      <c r="G491" s="92"/>
      <c r="H491" s="93"/>
      <c r="I491" s="94"/>
      <c r="J491" s="94"/>
      <c r="K491" s="185"/>
      <c r="L491" s="133"/>
      <c r="M491" s="95"/>
    </row>
    <row r="492" spans="1:13">
      <c r="A492" s="9"/>
      <c r="B492" s="10"/>
      <c r="C492" s="15"/>
      <c r="E492" s="11"/>
      <c r="F492" s="12"/>
      <c r="G492" s="92"/>
      <c r="H492" s="93"/>
      <c r="I492" s="94"/>
      <c r="J492" s="94"/>
      <c r="K492" s="185"/>
      <c r="L492" s="133"/>
      <c r="M492" s="95"/>
    </row>
    <row r="493" spans="1:13">
      <c r="A493" s="9"/>
      <c r="B493" s="10"/>
      <c r="C493" s="15"/>
      <c r="E493" s="11"/>
      <c r="F493" s="12"/>
      <c r="G493" s="92"/>
      <c r="H493" s="93"/>
      <c r="I493" s="94"/>
      <c r="J493" s="94"/>
      <c r="K493" s="185"/>
      <c r="L493" s="133"/>
      <c r="M493" s="95"/>
    </row>
    <row r="494" spans="1:13">
      <c r="A494" s="9"/>
      <c r="B494" s="10"/>
      <c r="C494" s="15"/>
      <c r="E494" s="11"/>
      <c r="F494" s="12"/>
      <c r="G494" s="92"/>
      <c r="H494" s="93"/>
      <c r="I494" s="94"/>
      <c r="J494" s="94"/>
      <c r="K494" s="185"/>
      <c r="L494" s="133"/>
      <c r="M494" s="95"/>
    </row>
    <row r="495" spans="1:13">
      <c r="A495" s="9"/>
      <c r="B495" s="10"/>
      <c r="C495" s="15"/>
      <c r="E495" s="11"/>
      <c r="F495" s="12"/>
      <c r="G495" s="92"/>
      <c r="H495" s="93"/>
      <c r="I495" s="94"/>
      <c r="J495" s="94"/>
      <c r="K495" s="185"/>
      <c r="L495" s="133"/>
      <c r="M495" s="95"/>
    </row>
    <row r="496" spans="1:13">
      <c r="A496" s="9"/>
      <c r="B496" s="10"/>
      <c r="C496" s="15"/>
      <c r="E496" s="11"/>
      <c r="F496" s="12"/>
      <c r="G496" s="92"/>
      <c r="H496" s="93"/>
      <c r="I496" s="94"/>
      <c r="J496" s="94"/>
      <c r="K496" s="185"/>
      <c r="L496" s="133"/>
      <c r="M496" s="95"/>
    </row>
    <row r="497" spans="1:13">
      <c r="A497" s="9"/>
      <c r="B497" s="10"/>
      <c r="C497" s="15"/>
      <c r="E497" s="11"/>
      <c r="F497" s="12"/>
      <c r="G497" s="92"/>
      <c r="H497" s="93"/>
      <c r="I497" s="94"/>
      <c r="J497" s="94"/>
      <c r="K497" s="185"/>
      <c r="L497" s="133"/>
      <c r="M497" s="95"/>
    </row>
    <row r="498" spans="1:13">
      <c r="A498" s="9"/>
      <c r="B498" s="10"/>
      <c r="C498" s="15"/>
      <c r="E498" s="11"/>
      <c r="F498" s="12"/>
      <c r="G498" s="92"/>
      <c r="H498" s="93"/>
      <c r="I498" s="94"/>
      <c r="J498" s="94"/>
      <c r="K498" s="185"/>
      <c r="L498" s="133"/>
      <c r="M498" s="95"/>
    </row>
    <row r="499" spans="1:13">
      <c r="A499" s="9"/>
      <c r="B499" s="10"/>
      <c r="C499" s="15"/>
      <c r="E499" s="11"/>
      <c r="F499" s="12"/>
      <c r="G499" s="92"/>
      <c r="H499" s="93"/>
      <c r="I499" s="94"/>
      <c r="J499" s="94"/>
      <c r="K499" s="185"/>
      <c r="L499" s="133"/>
      <c r="M499" s="95"/>
    </row>
    <row r="500" spans="1:13">
      <c r="A500" s="9"/>
      <c r="B500" s="10"/>
      <c r="C500" s="15"/>
      <c r="E500" s="11"/>
      <c r="F500" s="12"/>
      <c r="G500" s="92"/>
      <c r="H500" s="93"/>
      <c r="I500" s="94"/>
      <c r="J500" s="94"/>
      <c r="K500" s="185"/>
      <c r="L500" s="133"/>
      <c r="M500" s="95"/>
    </row>
    <row r="501" spans="1:13">
      <c r="A501" s="9"/>
      <c r="B501" s="10"/>
      <c r="C501" s="15"/>
      <c r="E501" s="11"/>
      <c r="F501" s="12"/>
      <c r="G501" s="92"/>
      <c r="H501" s="93"/>
      <c r="I501" s="94"/>
      <c r="J501" s="94"/>
      <c r="K501" s="185"/>
      <c r="L501" s="133"/>
      <c r="M501" s="95"/>
    </row>
    <row r="502" spans="1:13">
      <c r="A502" s="9"/>
      <c r="B502" s="10"/>
      <c r="C502" s="15"/>
      <c r="E502" s="11"/>
      <c r="F502" s="12"/>
      <c r="G502" s="92"/>
      <c r="H502" s="93"/>
      <c r="I502" s="94"/>
      <c r="J502" s="94"/>
      <c r="K502" s="185"/>
      <c r="L502" s="133"/>
      <c r="M502" s="95"/>
    </row>
    <row r="503" spans="1:13">
      <c r="A503" s="9"/>
      <c r="B503" s="10"/>
      <c r="C503" s="15"/>
      <c r="E503" s="11"/>
      <c r="F503" s="12"/>
      <c r="G503" s="92"/>
      <c r="H503" s="93"/>
      <c r="I503" s="94"/>
      <c r="J503" s="94"/>
      <c r="K503" s="185"/>
      <c r="L503" s="133"/>
      <c r="M503" s="95"/>
    </row>
    <row r="504" spans="1:13">
      <c r="A504" s="9"/>
      <c r="B504" s="10"/>
      <c r="C504" s="15"/>
      <c r="E504" s="11"/>
      <c r="F504" s="12"/>
      <c r="G504" s="92"/>
      <c r="H504" s="93"/>
      <c r="I504" s="94"/>
      <c r="J504" s="94"/>
      <c r="K504" s="185"/>
      <c r="L504" s="133"/>
      <c r="M504" s="95"/>
    </row>
    <row r="505" spans="1:13">
      <c r="A505" s="9"/>
      <c r="B505" s="10"/>
      <c r="C505" s="15"/>
      <c r="E505" s="11"/>
      <c r="F505" s="12"/>
      <c r="G505" s="92"/>
      <c r="H505" s="93"/>
      <c r="I505" s="94"/>
      <c r="J505" s="94"/>
      <c r="K505" s="185"/>
      <c r="L505" s="133"/>
      <c r="M505" s="95"/>
    </row>
    <row r="506" spans="1:13">
      <c r="A506" s="9"/>
      <c r="B506" s="10"/>
      <c r="C506" s="15"/>
      <c r="E506" s="11"/>
      <c r="F506" s="12"/>
      <c r="G506" s="92"/>
      <c r="H506" s="93"/>
      <c r="I506" s="94"/>
      <c r="J506" s="94"/>
      <c r="K506" s="185"/>
      <c r="L506" s="133"/>
      <c r="M506" s="95"/>
    </row>
    <row r="507" spans="1:13">
      <c r="A507" s="9"/>
      <c r="B507" s="10"/>
      <c r="C507" s="15"/>
      <c r="E507" s="11"/>
      <c r="F507" s="12"/>
      <c r="G507" s="92"/>
      <c r="H507" s="93"/>
      <c r="I507" s="94"/>
      <c r="J507" s="94"/>
      <c r="K507" s="185"/>
      <c r="L507" s="133"/>
      <c r="M507" s="95"/>
    </row>
    <row r="508" spans="1:13">
      <c r="A508" s="9"/>
      <c r="B508" s="10"/>
      <c r="C508" s="15"/>
      <c r="E508" s="11"/>
      <c r="F508" s="12"/>
      <c r="G508" s="92"/>
      <c r="H508" s="93"/>
      <c r="I508" s="94"/>
      <c r="J508" s="94"/>
      <c r="K508" s="185"/>
      <c r="L508" s="133"/>
      <c r="M508" s="95"/>
    </row>
    <row r="509" spans="1:13">
      <c r="A509" s="9"/>
      <c r="B509" s="10"/>
      <c r="C509" s="15"/>
      <c r="E509" s="11"/>
      <c r="F509" s="12"/>
      <c r="G509" s="92"/>
      <c r="H509" s="93"/>
      <c r="I509" s="94"/>
      <c r="J509" s="94"/>
      <c r="K509" s="185"/>
      <c r="L509" s="133"/>
      <c r="M509" s="95"/>
    </row>
    <row r="510" spans="1:13">
      <c r="A510" s="9"/>
      <c r="B510" s="10"/>
      <c r="C510" s="15"/>
      <c r="E510" s="11"/>
      <c r="F510" s="12"/>
      <c r="G510" s="92"/>
      <c r="H510" s="93"/>
      <c r="I510" s="94"/>
      <c r="J510" s="94"/>
      <c r="K510" s="185"/>
      <c r="L510" s="133"/>
      <c r="M510" s="95"/>
    </row>
    <row r="511" spans="1:13">
      <c r="A511" s="9"/>
      <c r="B511" s="10"/>
      <c r="C511" s="15"/>
      <c r="E511" s="11"/>
      <c r="F511" s="12"/>
      <c r="G511" s="92"/>
      <c r="H511" s="93"/>
      <c r="I511" s="94"/>
      <c r="J511" s="94"/>
      <c r="K511" s="185"/>
      <c r="L511" s="133"/>
      <c r="M511" s="95"/>
    </row>
  </sheetData>
  <autoFilter ref="A1:N511" xr:uid="{EFEE8AEE-143C-4793-A54E-1B5473BAA7BC}">
    <sortState xmlns:xlrd2="http://schemas.microsoft.com/office/spreadsheetml/2017/richdata2" ref="A2:N511">
      <sortCondition ref="C1:C511"/>
    </sortState>
  </autoFilter>
  <phoneticPr fontId="3"/>
  <conditionalFormatting sqref="E2:E7">
    <cfRule type="expression" dxfId="1" priority="1">
      <formula>#REF!="F"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1AD-1513-47A8-9A1B-9E30D405B3E1}">
  <dimension ref="A1:M343"/>
  <sheetViews>
    <sheetView zoomScale="74" workbookViewId="0">
      <selection activeCell="K52" sqref="K52"/>
    </sheetView>
  </sheetViews>
  <sheetFormatPr defaultColWidth="8.8984375" defaultRowHeight="18"/>
  <cols>
    <col min="1" max="1" width="8.8984375" style="151"/>
    <col min="2" max="3" width="11.3984375" bestFit="1" customWidth="1"/>
    <col min="6" max="6" width="15.3984375" style="169" customWidth="1"/>
    <col min="7" max="7" width="10.59765625" bestFit="1" customWidth="1"/>
    <col min="8" max="8" width="11.09765625" bestFit="1" customWidth="1"/>
    <col min="9" max="9" width="10.59765625" bestFit="1" customWidth="1"/>
    <col min="10" max="10" width="10.8984375" bestFit="1" customWidth="1"/>
    <col min="11" max="11" width="11.09765625" style="188" bestFit="1" customWidth="1"/>
  </cols>
  <sheetData>
    <row r="1" spans="1:13" ht="18.600000000000001" thickBot="1">
      <c r="A1" s="1" t="s">
        <v>0</v>
      </c>
      <c r="B1" s="2" t="s">
        <v>1</v>
      </c>
      <c r="C1" s="72" t="s">
        <v>2</v>
      </c>
      <c r="D1" s="73" t="s">
        <v>3</v>
      </c>
      <c r="E1" s="5" t="s">
        <v>4</v>
      </c>
      <c r="F1" s="172" t="s">
        <v>83</v>
      </c>
      <c r="G1" s="83" t="s">
        <v>96</v>
      </c>
      <c r="H1" s="83" t="s">
        <v>97</v>
      </c>
      <c r="I1" s="83" t="s">
        <v>98</v>
      </c>
      <c r="J1" s="83" t="s">
        <v>99</v>
      </c>
      <c r="K1" s="190" t="s">
        <v>100</v>
      </c>
      <c r="L1" s="84" t="s">
        <v>85</v>
      </c>
      <c r="M1" s="85" t="s">
        <v>8</v>
      </c>
    </row>
    <row r="2" spans="1:13" ht="18.600000000000001" thickTop="1">
      <c r="A2" s="134" t="str">
        <f>VLOOKUP(C2,vlookup!$A$2:$C$100,2,FALSE)</f>
        <v>M</v>
      </c>
      <c r="B2" s="10">
        <v>45653</v>
      </c>
      <c r="C2" s="66" t="s">
        <v>227</v>
      </c>
      <c r="D2" s="75" t="s">
        <v>9</v>
      </c>
      <c r="E2" s="76" t="s">
        <v>101</v>
      </c>
      <c r="F2" s="163">
        <v>15469</v>
      </c>
      <c r="G2" s="86">
        <v>1.3634259259259259E-3</v>
      </c>
      <c r="H2" s="86">
        <v>1.3611111111111111E-3</v>
      </c>
      <c r="I2" s="86">
        <v>1.3495370370370369E-3</v>
      </c>
      <c r="J2" s="87">
        <v>1.3113425925925925E-3</v>
      </c>
      <c r="K2" s="186" t="s">
        <v>359</v>
      </c>
      <c r="L2" s="88">
        <v>22</v>
      </c>
      <c r="M2" s="89" t="str">
        <f>VLOOKUP(C2,vlookup!$A$2:$F$47,6,FALSE)</f>
        <v>S</v>
      </c>
    </row>
    <row r="3" spans="1:13">
      <c r="A3" s="134" t="str">
        <f>VLOOKUP(C3,vlookup!$A$2:$C$100,2,FALSE)</f>
        <v>M</v>
      </c>
      <c r="B3" s="10">
        <v>45653</v>
      </c>
      <c r="C3" s="66" t="s">
        <v>139</v>
      </c>
      <c r="D3" s="75" t="s">
        <v>9</v>
      </c>
      <c r="E3" s="76" t="s">
        <v>101</v>
      </c>
      <c r="F3" s="163">
        <v>15059</v>
      </c>
      <c r="G3" s="86">
        <v>1.3726851851851851E-3</v>
      </c>
      <c r="H3" s="86">
        <v>1.3888888888888889E-3</v>
      </c>
      <c r="I3" s="86">
        <v>1.3935185185185185E-3</v>
      </c>
      <c r="J3" s="86">
        <v>1.3761574074074075E-3</v>
      </c>
      <c r="K3" s="187" t="s">
        <v>274</v>
      </c>
      <c r="L3" s="90">
        <v>25</v>
      </c>
      <c r="M3" s="89" t="str">
        <f>VLOOKUP(C3,vlookup!$A$2:$F$47,6,FALSE)</f>
        <v>S</v>
      </c>
    </row>
    <row r="4" spans="1:13">
      <c r="A4" s="134" t="str">
        <f>VLOOKUP(C4,vlookup!$A$2:$C$100,2,FALSE)</f>
        <v>M</v>
      </c>
      <c r="B4" s="180">
        <v>45653</v>
      </c>
      <c r="C4" s="179" t="s">
        <v>221</v>
      </c>
      <c r="D4" s="75" t="s">
        <v>9</v>
      </c>
      <c r="E4" s="76" t="s">
        <v>101</v>
      </c>
      <c r="F4" s="163">
        <v>15443</v>
      </c>
      <c r="G4" s="86">
        <v>1.3506944444444445E-3</v>
      </c>
      <c r="H4" s="86">
        <v>1.3576388888888889E-3</v>
      </c>
      <c r="I4" s="86">
        <v>1.3634259259259259E-3</v>
      </c>
      <c r="J4" s="86">
        <v>1.3229166666666667E-3</v>
      </c>
      <c r="K4" s="187" t="s">
        <v>360</v>
      </c>
      <c r="L4" s="90">
        <v>23</v>
      </c>
      <c r="M4" s="89" t="str">
        <f>VLOOKUP(C4,vlookup!$A$2:$F$47,6,FALSE)</f>
        <v>S</v>
      </c>
    </row>
    <row r="5" spans="1:13">
      <c r="A5" s="134" t="str">
        <f>VLOOKUP(C5,vlookup!$A$2:$C$100,2,FALSE)</f>
        <v>M</v>
      </c>
      <c r="B5" s="10">
        <v>45653</v>
      </c>
      <c r="C5" s="66" t="s">
        <v>216</v>
      </c>
      <c r="D5" s="75" t="s">
        <v>9</v>
      </c>
      <c r="E5" s="76" t="s">
        <v>101</v>
      </c>
      <c r="F5" s="163">
        <v>15182</v>
      </c>
      <c r="G5" s="86">
        <v>1.3495370370370369E-3</v>
      </c>
      <c r="H5" s="86">
        <v>1.3703703703703705E-3</v>
      </c>
      <c r="I5" s="86">
        <v>1.3807870370370369E-3</v>
      </c>
      <c r="J5" s="86">
        <v>1.3865740740740741E-3</v>
      </c>
      <c r="K5" s="187" t="s">
        <v>361</v>
      </c>
      <c r="L5" s="90">
        <v>21</v>
      </c>
      <c r="M5" s="89" t="str">
        <f>VLOOKUP(C5,vlookup!$A$2:$F$47,6,FALSE)</f>
        <v>S</v>
      </c>
    </row>
    <row r="6" spans="1:13">
      <c r="A6" s="150" t="str">
        <f>VLOOKUP(C6,vlookup!$A$2:$C$100,2,FALSE)</f>
        <v>W</v>
      </c>
      <c r="B6" s="10">
        <v>45653</v>
      </c>
      <c r="C6" s="66" t="s">
        <v>91</v>
      </c>
      <c r="D6" s="75" t="s">
        <v>9</v>
      </c>
      <c r="E6" s="76" t="s">
        <v>101</v>
      </c>
      <c r="F6" s="163"/>
      <c r="G6" s="86"/>
      <c r="H6" s="86"/>
      <c r="I6" s="86"/>
      <c r="J6" s="86"/>
      <c r="K6" s="187"/>
      <c r="L6" s="90"/>
      <c r="M6" s="89" t="str">
        <f>VLOOKUP(C6,vlookup!$A$2:$F$47,6,FALSE)</f>
        <v>S</v>
      </c>
    </row>
    <row r="7" spans="1:13">
      <c r="A7" s="150" t="str">
        <f>VLOOKUP(C7,vlookup!$A$2:$C$100,2,FALSE)</f>
        <v>W</v>
      </c>
      <c r="B7" s="10">
        <v>45653</v>
      </c>
      <c r="C7" s="66" t="s">
        <v>90</v>
      </c>
      <c r="D7" s="75" t="s">
        <v>9</v>
      </c>
      <c r="E7" s="76" t="s">
        <v>101</v>
      </c>
      <c r="F7" s="163">
        <v>13244</v>
      </c>
      <c r="G7" s="86">
        <v>1.5E-3</v>
      </c>
      <c r="H7" s="86">
        <v>1.5844907407407409E-3</v>
      </c>
      <c r="I7" s="86">
        <v>1.6203703703703703E-3</v>
      </c>
      <c r="J7" s="86">
        <v>1.5902777777777779E-3</v>
      </c>
      <c r="K7" s="187" t="s">
        <v>362</v>
      </c>
      <c r="L7" s="90">
        <v>23</v>
      </c>
      <c r="M7" s="89" t="str">
        <f>VLOOKUP(C7,vlookup!$A$2:$F$47,6,FALSE)</f>
        <v>B</v>
      </c>
    </row>
    <row r="8" spans="1:13">
      <c r="A8" s="134" t="str">
        <f>VLOOKUP(C8,vlookup!$A$2:$C$100,2,FALSE)</f>
        <v>M</v>
      </c>
      <c r="B8" s="10">
        <v>45653</v>
      </c>
      <c r="C8" s="66" t="s">
        <v>15</v>
      </c>
      <c r="D8" s="75" t="s">
        <v>9</v>
      </c>
      <c r="E8" s="76" t="s">
        <v>101</v>
      </c>
      <c r="F8" s="163">
        <v>15398</v>
      </c>
      <c r="G8" s="86">
        <v>1.3321759259259259E-3</v>
      </c>
      <c r="H8" s="86">
        <v>1.3541666666666667E-3</v>
      </c>
      <c r="I8" s="86">
        <v>1.3703703703703705E-3</v>
      </c>
      <c r="J8" s="86">
        <v>1.3518518518518519E-3</v>
      </c>
      <c r="K8" s="187" t="s">
        <v>363</v>
      </c>
      <c r="L8" s="90">
        <v>28</v>
      </c>
      <c r="M8" s="89" t="str">
        <f>VLOOKUP(C8,vlookup!$A$2:$F$47,6,FALSE)</f>
        <v>S</v>
      </c>
    </row>
    <row r="9" spans="1:13">
      <c r="A9" s="134" t="str">
        <f>VLOOKUP(C9,vlookup!$A$2:$C$100,2,FALSE)</f>
        <v>M</v>
      </c>
      <c r="B9" s="10">
        <v>45653</v>
      </c>
      <c r="C9" s="66" t="s">
        <v>29</v>
      </c>
      <c r="D9" s="75" t="s">
        <v>9</v>
      </c>
      <c r="E9" s="76" t="s">
        <v>101</v>
      </c>
      <c r="F9" s="163">
        <v>14617</v>
      </c>
      <c r="G9" s="86">
        <v>1.4074074074074073E-3</v>
      </c>
      <c r="H9" s="86">
        <v>1.445601851851852E-3</v>
      </c>
      <c r="I9" s="86">
        <v>1.4398148148148148E-3</v>
      </c>
      <c r="J9" s="86">
        <v>1.4062499999999999E-3</v>
      </c>
      <c r="K9" s="187" t="s">
        <v>364</v>
      </c>
      <c r="L9" s="90">
        <v>25</v>
      </c>
      <c r="M9" s="89" t="str">
        <f>VLOOKUP(C9,vlookup!$A$2:$F$47,6,FALSE)</f>
        <v>B</v>
      </c>
    </row>
    <row r="10" spans="1:13">
      <c r="A10" s="150" t="str">
        <f>VLOOKUP(C10,vlookup!$A$2:$C$100,2,FALSE)</f>
        <v>W</v>
      </c>
      <c r="B10" s="10">
        <v>45653</v>
      </c>
      <c r="C10" s="66" t="s">
        <v>224</v>
      </c>
      <c r="D10" s="75" t="s">
        <v>9</v>
      </c>
      <c r="E10" s="76" t="s">
        <v>101</v>
      </c>
      <c r="F10" s="163">
        <v>13723</v>
      </c>
      <c r="G10" s="86">
        <v>1.4768518518518518E-3</v>
      </c>
      <c r="H10" s="86">
        <v>1.5138888888888891E-3</v>
      </c>
      <c r="I10" s="86">
        <v>1.5428240740740743E-3</v>
      </c>
      <c r="J10" s="86">
        <v>1.5381944444444445E-3</v>
      </c>
      <c r="K10" s="187" t="s">
        <v>365</v>
      </c>
      <c r="L10" s="90">
        <v>24</v>
      </c>
      <c r="M10" s="89" t="str">
        <f>VLOOKUP(C10,vlookup!$A$2:$F$47,6,FALSE)</f>
        <v>S</v>
      </c>
    </row>
    <row r="11" spans="1:13">
      <c r="A11" s="134" t="str">
        <f>VLOOKUP(C11,vlookup!$A$2:$C$100,2,FALSE)</f>
        <v>M</v>
      </c>
      <c r="B11" s="10">
        <v>45653</v>
      </c>
      <c r="C11" s="66" t="s">
        <v>23</v>
      </c>
      <c r="D11" s="75" t="s">
        <v>9</v>
      </c>
      <c r="E11" s="76" t="s">
        <v>101</v>
      </c>
      <c r="F11" s="163">
        <v>15355</v>
      </c>
      <c r="G11" s="86">
        <v>1.3460648148148147E-3</v>
      </c>
      <c r="H11" s="86">
        <v>1.3634259259259259E-3</v>
      </c>
      <c r="I11" s="86">
        <v>1.3657407407407407E-3</v>
      </c>
      <c r="J11" s="86">
        <v>1.3506944444444445E-3</v>
      </c>
      <c r="K11" s="187" t="s">
        <v>366</v>
      </c>
      <c r="L11" s="90">
        <v>25</v>
      </c>
      <c r="M11" s="89" t="str">
        <f>VLOOKUP(C11,vlookup!$A$2:$F$47,6,FALSE)</f>
        <v>S</v>
      </c>
    </row>
    <row r="12" spans="1:13">
      <c r="A12" s="150" t="str">
        <f>VLOOKUP(C12,vlookup!$A$2:$C$100,2,FALSE)</f>
        <v>W</v>
      </c>
      <c r="B12" s="10">
        <v>45653</v>
      </c>
      <c r="C12" s="66" t="s">
        <v>93</v>
      </c>
      <c r="D12" s="75" t="s">
        <v>9</v>
      </c>
      <c r="E12" s="76" t="s">
        <v>101</v>
      </c>
      <c r="F12" s="163">
        <v>12438</v>
      </c>
      <c r="G12" s="86">
        <v>1.6307870370370371E-3</v>
      </c>
      <c r="H12" s="86">
        <v>1.6967592592592592E-3</v>
      </c>
      <c r="I12" s="86">
        <v>1.7025462962962962E-3</v>
      </c>
      <c r="J12" s="86">
        <v>1.6689814814814814E-3</v>
      </c>
      <c r="K12" s="187" t="s">
        <v>367</v>
      </c>
      <c r="L12" s="90">
        <v>22</v>
      </c>
      <c r="M12" s="89" t="str">
        <f>VLOOKUP(C12,vlookup!$A$2:$F$47,6,FALSE)</f>
        <v>B</v>
      </c>
    </row>
    <row r="13" spans="1:13">
      <c r="A13" s="134" t="str">
        <f>VLOOKUP(C13,vlookup!$A$2:$C$100,2,FALSE)</f>
        <v>M</v>
      </c>
      <c r="B13" s="10">
        <v>45653</v>
      </c>
      <c r="C13" s="66" t="s">
        <v>240</v>
      </c>
      <c r="D13" s="75" t="s">
        <v>9</v>
      </c>
      <c r="E13" s="76" t="s">
        <v>101</v>
      </c>
      <c r="F13" s="163">
        <v>16409</v>
      </c>
      <c r="G13" s="86">
        <v>1.269675925925926E-3</v>
      </c>
      <c r="H13" s="86">
        <v>1.2731481481481483E-3</v>
      </c>
      <c r="I13" s="86">
        <v>1.2708333333333332E-3</v>
      </c>
      <c r="J13" s="86">
        <v>1.2627314814814814E-3</v>
      </c>
      <c r="K13" s="187" t="s">
        <v>368</v>
      </c>
      <c r="L13" s="90">
        <v>28</v>
      </c>
      <c r="M13" s="89" t="str">
        <f>VLOOKUP(C13,vlookup!$A$2:$F$47,6,FALSE)</f>
        <v>B</v>
      </c>
    </row>
    <row r="14" spans="1:13">
      <c r="A14" s="150" t="str">
        <f>VLOOKUP(C14,vlookup!$A$2:$C$100,2,FALSE)</f>
        <v>W</v>
      </c>
      <c r="B14" s="10">
        <v>45653</v>
      </c>
      <c r="C14" s="66" t="s">
        <v>223</v>
      </c>
      <c r="D14" s="75" t="s">
        <v>9</v>
      </c>
      <c r="E14" s="76" t="s">
        <v>101</v>
      </c>
      <c r="F14" s="163">
        <v>13185</v>
      </c>
      <c r="G14" s="86">
        <v>1.5439814814814815E-3</v>
      </c>
      <c r="H14" s="86">
        <v>1.5833333333333335E-3</v>
      </c>
      <c r="I14" s="86">
        <v>1.6006944444444445E-3</v>
      </c>
      <c r="J14" s="86">
        <v>1.5914351851851851E-3</v>
      </c>
      <c r="K14" s="187" t="s">
        <v>369</v>
      </c>
      <c r="L14" s="90">
        <v>28</v>
      </c>
      <c r="M14" s="89" t="str">
        <f>VLOOKUP(C14,vlookup!$A$2:$F$47,6,FALSE)</f>
        <v>B</v>
      </c>
    </row>
    <row r="15" spans="1:13">
      <c r="A15" s="134" t="str">
        <f>VLOOKUP(C15,vlookup!$A$2:$C$100,2,FALSE)</f>
        <v>M</v>
      </c>
      <c r="B15" s="10">
        <v>45653</v>
      </c>
      <c r="C15" s="66" t="s">
        <v>28</v>
      </c>
      <c r="D15" s="75" t="s">
        <v>9</v>
      </c>
      <c r="E15" s="76" t="s">
        <v>103</v>
      </c>
      <c r="F15" s="163"/>
      <c r="G15" s="86"/>
      <c r="H15" s="86"/>
      <c r="I15" s="86"/>
      <c r="J15" s="86"/>
      <c r="K15" s="187"/>
      <c r="L15" s="90"/>
      <c r="M15" s="89" t="str">
        <f>VLOOKUP(C15,vlookup!$A$2:$F$47,6,FALSE)</f>
        <v>S</v>
      </c>
    </row>
    <row r="16" spans="1:13">
      <c r="A16" s="134" t="str">
        <f>VLOOKUP(C16,vlookup!$A$2:$C$100,2,FALSE)</f>
        <v>M</v>
      </c>
      <c r="B16" s="10">
        <v>45653</v>
      </c>
      <c r="C16" s="66" t="s">
        <v>102</v>
      </c>
      <c r="D16" s="75" t="s">
        <v>9</v>
      </c>
      <c r="E16" s="76" t="s">
        <v>103</v>
      </c>
      <c r="F16" s="163">
        <v>15330</v>
      </c>
      <c r="G16" s="86">
        <v>1.3333333333333333E-3</v>
      </c>
      <c r="H16" s="86">
        <v>1.3657407407407407E-3</v>
      </c>
      <c r="I16" s="86">
        <v>1.3807870370370369E-3</v>
      </c>
      <c r="J16" s="86">
        <v>1.3541666666666667E-3</v>
      </c>
      <c r="K16" s="187" t="s">
        <v>432</v>
      </c>
      <c r="L16" s="90">
        <v>24</v>
      </c>
      <c r="M16" s="89" t="str">
        <f>VLOOKUP(C16,vlookup!$A$2:$F$47,6,FALSE)</f>
        <v>B</v>
      </c>
    </row>
    <row r="17" spans="1:13">
      <c r="A17" s="134" t="str">
        <f>VLOOKUP(C17,vlookup!$A$2:$C$100,2,FALSE)</f>
        <v>M</v>
      </c>
      <c r="B17" s="10">
        <v>45653</v>
      </c>
      <c r="C17" s="66" t="s">
        <v>218</v>
      </c>
      <c r="D17" s="75" t="s">
        <v>9</v>
      </c>
      <c r="E17" s="76" t="s">
        <v>101</v>
      </c>
      <c r="F17" s="163">
        <v>14841</v>
      </c>
      <c r="G17" s="86">
        <v>1.3819444444444445E-3</v>
      </c>
      <c r="H17" s="86">
        <v>1.4108796296296298E-3</v>
      </c>
      <c r="I17" s="86">
        <v>1.4178240740740742E-3</v>
      </c>
      <c r="J17" s="86">
        <v>1.4027777777777777E-3</v>
      </c>
      <c r="K17" s="187" t="s">
        <v>370</v>
      </c>
      <c r="L17" s="90">
        <v>25</v>
      </c>
      <c r="M17" s="89" t="str">
        <f>VLOOKUP(C17,vlookup!$A$2:$F$47,6,FALSE)</f>
        <v>B</v>
      </c>
    </row>
    <row r="18" spans="1:13">
      <c r="A18" s="134" t="str">
        <f>VLOOKUP(C18,vlookup!$A$2:$C$100,2,FALSE)</f>
        <v>M</v>
      </c>
      <c r="B18" s="10">
        <v>45653</v>
      </c>
      <c r="C18" s="66" t="s">
        <v>212</v>
      </c>
      <c r="D18" s="75" t="s">
        <v>9</v>
      </c>
      <c r="E18" s="76" t="s">
        <v>101</v>
      </c>
      <c r="F18" s="163">
        <v>14296</v>
      </c>
      <c r="G18" s="86">
        <v>1.4444444444444444E-3</v>
      </c>
      <c r="H18" s="86">
        <v>1.4837962962962962E-3</v>
      </c>
      <c r="I18" s="86">
        <v>1.4756944444444444E-3</v>
      </c>
      <c r="J18" s="86">
        <v>1.4236111111111112E-3</v>
      </c>
      <c r="K18" s="187" t="s">
        <v>371</v>
      </c>
      <c r="L18" s="90">
        <v>23</v>
      </c>
      <c r="M18" s="89" t="str">
        <f>VLOOKUP(C18,vlookup!$A$2:$F$47,6,FALSE)</f>
        <v>S</v>
      </c>
    </row>
    <row r="19" spans="1:13">
      <c r="A19" s="134" t="str">
        <f>VLOOKUP(C19,vlookup!$A$2:$C$100,2,FALSE)</f>
        <v>M</v>
      </c>
      <c r="B19" s="10">
        <v>45653</v>
      </c>
      <c r="C19" s="66" t="s">
        <v>220</v>
      </c>
      <c r="D19" s="75" t="s">
        <v>9</v>
      </c>
      <c r="E19" s="76" t="s">
        <v>101</v>
      </c>
      <c r="F19" s="163">
        <v>15208</v>
      </c>
      <c r="G19" s="86">
        <v>1.3726851851851851E-3</v>
      </c>
      <c r="H19" s="86">
        <v>1.3784722222222221E-3</v>
      </c>
      <c r="I19" s="86">
        <v>1.3749999999999999E-3</v>
      </c>
      <c r="J19" s="86">
        <v>1.3506944444444445E-3</v>
      </c>
      <c r="K19" s="187" t="s">
        <v>372</v>
      </c>
      <c r="L19" s="90">
        <v>25</v>
      </c>
      <c r="M19" s="89" t="str">
        <f>VLOOKUP(C19,vlookup!$A$2:$F$47,6,FALSE)</f>
        <v>B</v>
      </c>
    </row>
    <row r="20" spans="1:13">
      <c r="A20" s="134" t="str">
        <f>VLOOKUP(C20,vlookup!$A$2:$C$100,2,FALSE)</f>
        <v>M</v>
      </c>
      <c r="B20" s="10">
        <v>45653</v>
      </c>
      <c r="C20" s="66" t="s">
        <v>217</v>
      </c>
      <c r="D20" s="75" t="s">
        <v>9</v>
      </c>
      <c r="E20" s="76" t="s">
        <v>103</v>
      </c>
      <c r="F20" s="163">
        <v>15045</v>
      </c>
      <c r="G20" s="86">
        <v>1.3460648148148147E-3</v>
      </c>
      <c r="H20" s="86">
        <v>1.3854166666666667E-3</v>
      </c>
      <c r="I20" s="86">
        <v>1.4131944444444444E-3</v>
      </c>
      <c r="J20" s="86">
        <v>1.3935185185185185E-3</v>
      </c>
      <c r="K20" s="187" t="s">
        <v>373</v>
      </c>
      <c r="L20" s="90">
        <v>23</v>
      </c>
      <c r="M20" s="89" t="str">
        <f>VLOOKUP(C20,vlookup!$A$2:$F$47,6,FALSE)</f>
        <v>S</v>
      </c>
    </row>
    <row r="21" spans="1:13">
      <c r="A21" s="134" t="str">
        <f>VLOOKUP(C21,vlookup!$A$2:$C$100,2,FALSE)</f>
        <v>M</v>
      </c>
      <c r="B21" s="10">
        <v>45653</v>
      </c>
      <c r="C21" s="66" t="s">
        <v>30</v>
      </c>
      <c r="D21" s="75" t="s">
        <v>9</v>
      </c>
      <c r="E21" s="76" t="s">
        <v>101</v>
      </c>
      <c r="F21" s="163">
        <v>14749</v>
      </c>
      <c r="G21" s="86">
        <v>1.3981481481481481E-3</v>
      </c>
      <c r="H21" s="86">
        <v>1.4328703703703704E-3</v>
      </c>
      <c r="I21" s="86">
        <v>1.425925925925926E-3</v>
      </c>
      <c r="J21" s="86">
        <v>1.3912037037037037E-3</v>
      </c>
      <c r="K21" s="187" t="s">
        <v>374</v>
      </c>
      <c r="L21" s="90">
        <v>28</v>
      </c>
      <c r="M21" s="89" t="str">
        <f>VLOOKUP(C21,vlookup!$A$2:$F$47,6,FALSE)</f>
        <v>B</v>
      </c>
    </row>
    <row r="22" spans="1:13">
      <c r="A22" s="134" t="str">
        <f>VLOOKUP(C22,vlookup!$A$2:$C$100,2,FALSE)</f>
        <v>M</v>
      </c>
      <c r="B22" s="10">
        <v>45653</v>
      </c>
      <c r="C22" s="66" t="s">
        <v>214</v>
      </c>
      <c r="D22" s="75" t="s">
        <v>9</v>
      </c>
      <c r="E22" s="76" t="s">
        <v>101</v>
      </c>
      <c r="F22" s="163">
        <v>15769</v>
      </c>
      <c r="G22" s="86">
        <v>1.3136574074074075E-3</v>
      </c>
      <c r="H22" s="86">
        <v>1.3229166666666667E-3</v>
      </c>
      <c r="I22" s="86">
        <v>1.3263888888888889E-3</v>
      </c>
      <c r="J22" s="86">
        <v>1.3194444444444445E-3</v>
      </c>
      <c r="K22" s="187" t="s">
        <v>375</v>
      </c>
      <c r="L22" s="90">
        <v>25</v>
      </c>
      <c r="M22" s="89" t="str">
        <f>VLOOKUP(C22,vlookup!$A$2:$F$47,6,FALSE)</f>
        <v>B</v>
      </c>
    </row>
    <row r="23" spans="1:13">
      <c r="A23" s="134" t="str">
        <f>VLOOKUP(C23,vlookup!$A$2:$C$100,2,FALSE)</f>
        <v>M</v>
      </c>
      <c r="B23" s="10">
        <v>45653</v>
      </c>
      <c r="C23" s="66" t="s">
        <v>228</v>
      </c>
      <c r="D23" s="75" t="s">
        <v>9</v>
      </c>
      <c r="E23" s="76" t="s">
        <v>101</v>
      </c>
      <c r="F23" s="163">
        <v>15457</v>
      </c>
      <c r="G23" s="86">
        <v>1.3321759259259259E-3</v>
      </c>
      <c r="H23" s="86">
        <v>1.3576388888888889E-3</v>
      </c>
      <c r="I23" s="86">
        <v>1.3634259259259259E-3</v>
      </c>
      <c r="J23" s="86">
        <v>1.3368055555555555E-3</v>
      </c>
      <c r="K23" s="187" t="s">
        <v>376</v>
      </c>
      <c r="L23" s="90">
        <v>22</v>
      </c>
      <c r="M23" s="89" t="str">
        <f>VLOOKUP(C23,vlookup!$A$2:$F$47,6,FALSE)</f>
        <v>B</v>
      </c>
    </row>
    <row r="24" spans="1:13">
      <c r="A24" s="150" t="str">
        <f>VLOOKUP(C24,vlookup!$A$2:$C$100,2,FALSE)</f>
        <v>W</v>
      </c>
      <c r="B24" s="10">
        <v>45653</v>
      </c>
      <c r="C24" s="66" t="s">
        <v>89</v>
      </c>
      <c r="D24" s="75" t="s">
        <v>9</v>
      </c>
      <c r="E24" s="76" t="s">
        <v>101</v>
      </c>
      <c r="F24" s="163">
        <v>14043</v>
      </c>
      <c r="G24" s="86">
        <v>1.4791666666666666E-3</v>
      </c>
      <c r="H24" s="86">
        <v>1.4826388888888888E-3</v>
      </c>
      <c r="I24" s="86">
        <v>1.4861111111111112E-3</v>
      </c>
      <c r="J24" s="86">
        <v>1.4826388888888888E-3</v>
      </c>
      <c r="K24" s="187" t="s">
        <v>377</v>
      </c>
      <c r="L24" s="90">
        <v>25</v>
      </c>
      <c r="M24" s="89" t="str">
        <f>VLOOKUP(C24,vlookup!$A$2:$F$47,6,FALSE)</f>
        <v>S</v>
      </c>
    </row>
    <row r="25" spans="1:13">
      <c r="A25" s="134" t="str">
        <f>VLOOKUP(C25,vlookup!$A$2:$C$100,2,FALSE)</f>
        <v>M</v>
      </c>
      <c r="B25" s="10">
        <v>45653</v>
      </c>
      <c r="C25" s="66" t="s">
        <v>21</v>
      </c>
      <c r="D25" s="75" t="s">
        <v>9</v>
      </c>
      <c r="E25" s="76" t="s">
        <v>101</v>
      </c>
      <c r="F25" s="163">
        <v>15365</v>
      </c>
      <c r="G25" s="86">
        <v>1.3391203703703705E-3</v>
      </c>
      <c r="H25" s="86">
        <v>1.3668981481481481E-3</v>
      </c>
      <c r="I25" s="86">
        <v>1.3807870370370369E-3</v>
      </c>
      <c r="J25" s="86">
        <v>1.3344907407407407E-3</v>
      </c>
      <c r="K25" s="187" t="s">
        <v>378</v>
      </c>
      <c r="L25" s="90">
        <v>24</v>
      </c>
      <c r="M25" s="89" t="str">
        <f>VLOOKUP(C25,vlookup!$A$2:$F$47,6,FALSE)</f>
        <v>B</v>
      </c>
    </row>
    <row r="26" spans="1:13">
      <c r="A26" s="134" t="str">
        <f>VLOOKUP(C26,vlookup!$A$2:$C$100,2,FALSE)</f>
        <v>M</v>
      </c>
      <c r="B26" s="10">
        <v>45653</v>
      </c>
      <c r="C26" s="66" t="s">
        <v>88</v>
      </c>
      <c r="D26" s="75" t="s">
        <v>9</v>
      </c>
      <c r="E26" s="76" t="s">
        <v>101</v>
      </c>
      <c r="F26" s="163">
        <v>15217</v>
      </c>
      <c r="G26" s="86">
        <v>1.3506944444444445E-3</v>
      </c>
      <c r="H26" s="86">
        <v>1.4027777777777777E-3</v>
      </c>
      <c r="I26" s="86">
        <v>1.3715277777777777E-3</v>
      </c>
      <c r="J26" s="86">
        <v>1.3495370370370369E-3</v>
      </c>
      <c r="K26" s="187" t="s">
        <v>379</v>
      </c>
      <c r="L26" s="90">
        <v>25</v>
      </c>
      <c r="M26" s="89" t="str">
        <f>VLOOKUP(C26,vlookup!$A$2:$F$47,6,FALSE)</f>
        <v>B</v>
      </c>
    </row>
    <row r="27" spans="1:13">
      <c r="A27" s="134" t="str">
        <f>VLOOKUP(C27,vlookup!$A$2:$C$100,2,FALSE)</f>
        <v>M</v>
      </c>
      <c r="B27" s="10">
        <v>45653</v>
      </c>
      <c r="C27" s="66" t="s">
        <v>408</v>
      </c>
      <c r="D27" s="75" t="s">
        <v>9</v>
      </c>
      <c r="E27" s="76" t="s">
        <v>101</v>
      </c>
      <c r="F27" s="163">
        <v>15169</v>
      </c>
      <c r="G27" s="86">
        <v>1.3703703703703705E-3</v>
      </c>
      <c r="H27" s="86">
        <v>1.3784722222222221E-3</v>
      </c>
      <c r="I27" s="86">
        <v>1.3900462962962961E-3</v>
      </c>
      <c r="J27" s="86">
        <v>1.3541666666666667E-3</v>
      </c>
      <c r="K27" s="187" t="s">
        <v>380</v>
      </c>
      <c r="L27" s="90">
        <v>24</v>
      </c>
      <c r="M27" s="89" t="str">
        <f>VLOOKUP(C27,vlookup!$A$2:$F$47,6,FALSE)</f>
        <v>B</v>
      </c>
    </row>
    <row r="28" spans="1:13">
      <c r="A28" s="134" t="str">
        <f>VLOOKUP(C28,vlookup!$A$2:$C$100,2,FALSE)</f>
        <v>M</v>
      </c>
      <c r="B28" s="10">
        <v>45653</v>
      </c>
      <c r="C28" s="66" t="s">
        <v>226</v>
      </c>
      <c r="D28" s="75" t="s">
        <v>9</v>
      </c>
      <c r="E28" s="76" t="s">
        <v>101</v>
      </c>
      <c r="F28" s="163">
        <v>14924</v>
      </c>
      <c r="G28" s="86">
        <v>1.3796296296296297E-3</v>
      </c>
      <c r="H28" s="86">
        <v>1.4120370370370369E-3</v>
      </c>
      <c r="I28" s="86">
        <v>1.4074074074074073E-3</v>
      </c>
      <c r="J28" s="86">
        <v>1.3831018518518519E-3</v>
      </c>
      <c r="K28" s="187" t="s">
        <v>381</v>
      </c>
      <c r="L28" s="90">
        <v>28</v>
      </c>
      <c r="M28" s="89" t="str">
        <f>VLOOKUP(C28,vlookup!$A$2:$F$47,6,FALSE)</f>
        <v>S</v>
      </c>
    </row>
    <row r="29" spans="1:13">
      <c r="A29" s="134" t="str">
        <f>VLOOKUP(C29,vlookup!$A$2:$C$100,2,FALSE)</f>
        <v>M</v>
      </c>
      <c r="B29" s="10">
        <v>45653</v>
      </c>
      <c r="C29" s="66" t="s">
        <v>213</v>
      </c>
      <c r="D29" s="75" t="s">
        <v>9</v>
      </c>
      <c r="E29" s="76" t="s">
        <v>101</v>
      </c>
      <c r="F29" s="163">
        <v>15156</v>
      </c>
      <c r="G29" s="86">
        <v>1.3645833333333333E-3</v>
      </c>
      <c r="H29" s="86">
        <v>1.3807870370370369E-3</v>
      </c>
      <c r="I29" s="86">
        <v>1.3946759259259259E-3</v>
      </c>
      <c r="J29" s="86">
        <v>1.3564814814814815E-3</v>
      </c>
      <c r="K29" s="187" t="s">
        <v>300</v>
      </c>
      <c r="L29" s="90">
        <v>24</v>
      </c>
      <c r="M29" s="89" t="str">
        <f>VLOOKUP(C29,vlookup!$A$2:$F$47,6,FALSE)</f>
        <v>B</v>
      </c>
    </row>
    <row r="30" spans="1:13">
      <c r="A30" s="134" t="str">
        <f>VLOOKUP(C30,vlookup!$A$2:$C$100,2,FALSE)</f>
        <v>M</v>
      </c>
      <c r="B30" s="10">
        <v>45653</v>
      </c>
      <c r="C30" s="66" t="s">
        <v>25</v>
      </c>
      <c r="D30" s="75" t="s">
        <v>9</v>
      </c>
      <c r="E30" s="76" t="s">
        <v>101</v>
      </c>
      <c r="F30" s="163">
        <v>14686</v>
      </c>
      <c r="G30" s="86">
        <v>1.3668981481481481E-3</v>
      </c>
      <c r="H30" s="86">
        <v>1.3900462962962961E-3</v>
      </c>
      <c r="I30" s="86">
        <v>1.4895833333333332E-3</v>
      </c>
      <c r="J30" s="86">
        <v>1.431712962962963E-3</v>
      </c>
      <c r="K30" s="187" t="s">
        <v>382</v>
      </c>
      <c r="L30" s="90">
        <v>27</v>
      </c>
      <c r="M30" s="89" t="str">
        <f>VLOOKUP(C30,vlookup!$A$2:$F$47,6,FALSE)</f>
        <v>B</v>
      </c>
    </row>
    <row r="31" spans="1:13">
      <c r="A31" s="134" t="str">
        <f>VLOOKUP(C31,vlookup!$A$2:$C$100,2,FALSE)</f>
        <v>M</v>
      </c>
      <c r="B31" s="10">
        <v>45653</v>
      </c>
      <c r="C31" s="66" t="s">
        <v>20</v>
      </c>
      <c r="D31" s="75" t="s">
        <v>9</v>
      </c>
      <c r="E31" s="76" t="s">
        <v>101</v>
      </c>
      <c r="F31" s="163">
        <v>15796</v>
      </c>
      <c r="G31" s="86">
        <v>1.3182870370370371E-3</v>
      </c>
      <c r="H31" s="86">
        <v>1.3263888888888889E-3</v>
      </c>
      <c r="I31" s="86">
        <v>1.3229166666666667E-3</v>
      </c>
      <c r="J31" s="86">
        <v>1.3067129629629631E-3</v>
      </c>
      <c r="K31" s="187" t="s">
        <v>383</v>
      </c>
      <c r="L31" s="90">
        <v>27</v>
      </c>
      <c r="M31" s="89" t="str">
        <f>VLOOKUP(C31,vlookup!$A$2:$F$47,6,FALSE)</f>
        <v>S</v>
      </c>
    </row>
    <row r="32" spans="1:13">
      <c r="A32" s="134" t="str">
        <f>VLOOKUP(C32,vlookup!$A$2:$C$100,2,FALSE)</f>
        <v>M</v>
      </c>
      <c r="B32" s="10">
        <v>45653</v>
      </c>
      <c r="C32" s="66" t="s">
        <v>219</v>
      </c>
      <c r="D32" s="75" t="s">
        <v>9</v>
      </c>
      <c r="E32" s="76" t="s">
        <v>103</v>
      </c>
      <c r="F32" s="163">
        <v>14601</v>
      </c>
      <c r="G32" s="86">
        <v>1.3888888888888889E-3</v>
      </c>
      <c r="H32" s="86">
        <v>1.4328703703703704E-3</v>
      </c>
      <c r="I32" s="86">
        <v>1.4525462962962964E-3</v>
      </c>
      <c r="J32" s="86">
        <v>1.4328703703703704E-3</v>
      </c>
      <c r="K32" s="187" t="s">
        <v>384</v>
      </c>
      <c r="L32" s="90">
        <v>27</v>
      </c>
      <c r="M32" s="89" t="str">
        <f>VLOOKUP(C32,vlookup!$A$2:$F$47,6,FALSE)</f>
        <v>S</v>
      </c>
    </row>
    <row r="33" spans="1:13">
      <c r="A33" s="134" t="s">
        <v>11</v>
      </c>
      <c r="B33" s="10">
        <v>45653</v>
      </c>
      <c r="C33" s="66" t="s">
        <v>230</v>
      </c>
      <c r="D33" s="75" t="s">
        <v>9</v>
      </c>
      <c r="E33" s="76" t="s">
        <v>101</v>
      </c>
      <c r="F33" s="163">
        <v>15327</v>
      </c>
      <c r="G33" s="86">
        <v>1.3657407407407407E-3</v>
      </c>
      <c r="H33" s="86">
        <v>1.3715277777777777E-3</v>
      </c>
      <c r="I33" s="86">
        <v>1.3668981481481481E-3</v>
      </c>
      <c r="J33" s="86">
        <v>1.3310185185185185E-3</v>
      </c>
      <c r="K33" s="187" t="s">
        <v>385</v>
      </c>
      <c r="L33" s="90">
        <v>23</v>
      </c>
      <c r="M33" s="89" t="str">
        <f>VLOOKUP(C33,vlookup!$A$2:$F$47,6,FALSE)</f>
        <v>B</v>
      </c>
    </row>
    <row r="34" spans="1:13">
      <c r="A34" s="134" t="str">
        <f>VLOOKUP(C34,vlookup!$A$2:$C$100,2,FALSE)</f>
        <v>M</v>
      </c>
      <c r="B34" s="10">
        <v>45653</v>
      </c>
      <c r="C34" s="66" t="s">
        <v>13</v>
      </c>
      <c r="D34" s="75" t="s">
        <v>9</v>
      </c>
      <c r="E34" s="76" t="s">
        <v>101</v>
      </c>
      <c r="F34" s="163">
        <v>15755</v>
      </c>
      <c r="G34" s="86">
        <v>1.3206018518518519E-3</v>
      </c>
      <c r="H34" s="86">
        <v>1.3252314814814815E-3</v>
      </c>
      <c r="I34" s="86">
        <v>1.3298611111111111E-3</v>
      </c>
      <c r="J34" s="86">
        <v>1.3078703703703703E-3</v>
      </c>
      <c r="K34" s="187" t="s">
        <v>431</v>
      </c>
      <c r="L34" s="90">
        <v>24</v>
      </c>
      <c r="M34" s="89" t="str">
        <f>VLOOKUP(C34,vlookup!$A$2:$F$47,6,FALSE)</f>
        <v>S</v>
      </c>
    </row>
    <row r="35" spans="1:13">
      <c r="A35" s="134" t="str">
        <f>VLOOKUP(C35,vlookup!$A$2:$C$100,2,FALSE)</f>
        <v>M</v>
      </c>
      <c r="B35" s="10">
        <v>45653</v>
      </c>
      <c r="C35" s="78" t="s">
        <v>22</v>
      </c>
      <c r="D35" s="75" t="s">
        <v>9</v>
      </c>
      <c r="E35" s="76" t="s">
        <v>101</v>
      </c>
      <c r="F35" s="163">
        <v>15030</v>
      </c>
      <c r="G35" s="86">
        <v>1.3761574074074075E-3</v>
      </c>
      <c r="H35" s="86">
        <v>1.4050925925925928E-3</v>
      </c>
      <c r="I35" s="86">
        <v>1.4016203703703703E-3</v>
      </c>
      <c r="J35" s="86">
        <v>1.3599537037037037E-3</v>
      </c>
      <c r="K35" s="187" t="s">
        <v>386</v>
      </c>
      <c r="L35" s="90">
        <v>26</v>
      </c>
      <c r="M35" s="89" t="str">
        <f>VLOOKUP(C35,vlookup!$A$2:$F$47,6,FALSE)</f>
        <v>S</v>
      </c>
    </row>
    <row r="36" spans="1:13">
      <c r="A36" s="134" t="str">
        <f>VLOOKUP(C36,vlookup!$A$2:$C$100,2,FALSE)</f>
        <v>M</v>
      </c>
      <c r="B36" s="10">
        <v>45653</v>
      </c>
      <c r="C36" s="66" t="s">
        <v>229</v>
      </c>
      <c r="D36" s="75" t="s">
        <v>9</v>
      </c>
      <c r="E36" s="76" t="s">
        <v>101</v>
      </c>
      <c r="F36" s="163">
        <v>15186</v>
      </c>
      <c r="G36" s="86">
        <v>1.2997685185185185E-3</v>
      </c>
      <c r="H36" s="86">
        <v>1.3460648148148147E-3</v>
      </c>
      <c r="I36" s="86">
        <v>1.4027777777777777E-3</v>
      </c>
      <c r="J36" s="86">
        <v>1.4444444444444444E-3</v>
      </c>
      <c r="K36" s="187" t="s">
        <v>361</v>
      </c>
      <c r="L36" s="90">
        <v>27</v>
      </c>
      <c r="M36" s="89" t="str">
        <f>VLOOKUP(C36,vlookup!$A$2:$F$47,6,FALSE)</f>
        <v>S</v>
      </c>
    </row>
    <row r="37" spans="1:13">
      <c r="A37" s="134" t="str">
        <f>VLOOKUP(C37,vlookup!$A$2:$C$100,2,FALSE)</f>
        <v>M</v>
      </c>
      <c r="B37" s="10">
        <v>45653</v>
      </c>
      <c r="C37" s="66" t="s">
        <v>24</v>
      </c>
      <c r="D37" s="75" t="s">
        <v>9</v>
      </c>
      <c r="E37" s="76" t="s">
        <v>101</v>
      </c>
      <c r="F37" s="163">
        <v>15042</v>
      </c>
      <c r="G37" s="86">
        <v>1.3842592592592591E-3</v>
      </c>
      <c r="H37" s="86">
        <v>1.4236111111111112E-3</v>
      </c>
      <c r="I37" s="86">
        <v>1.4282407407407408E-3</v>
      </c>
      <c r="J37" s="86">
        <v>1.3553240740740741E-3</v>
      </c>
      <c r="K37" s="187" t="s">
        <v>373</v>
      </c>
      <c r="L37" s="90">
        <v>28</v>
      </c>
      <c r="M37" s="89" t="str">
        <f>VLOOKUP(C37,vlookup!$A$2:$F$47,6,FALSE)</f>
        <v>B</v>
      </c>
    </row>
    <row r="38" spans="1:13">
      <c r="A38" s="134" t="str">
        <f>VLOOKUP(C38,vlookup!$A$2:$C$100,2,FALSE)</f>
        <v>M</v>
      </c>
      <c r="B38" s="10">
        <v>45653</v>
      </c>
      <c r="C38" s="66" t="s">
        <v>27</v>
      </c>
      <c r="D38" s="75" t="s">
        <v>9</v>
      </c>
      <c r="E38" s="76" t="s">
        <v>103</v>
      </c>
      <c r="F38" s="163">
        <v>15480</v>
      </c>
      <c r="G38" s="86">
        <v>1.3391203703703705E-3</v>
      </c>
      <c r="H38" s="86">
        <v>1.3530092592592593E-3</v>
      </c>
      <c r="I38" s="86">
        <v>1.3587962962962963E-3</v>
      </c>
      <c r="J38" s="86">
        <v>1.3298611111111111E-3</v>
      </c>
      <c r="K38" s="187" t="s">
        <v>387</v>
      </c>
      <c r="L38" s="90">
        <v>22</v>
      </c>
      <c r="M38" s="89" t="str">
        <f>VLOOKUP(C38,vlookup!$A$2:$F$47,6,FALSE)</f>
        <v>B</v>
      </c>
    </row>
    <row r="39" spans="1:13">
      <c r="A39" s="134" t="str">
        <f>VLOOKUP(C39,vlookup!$A$2:$C$100,2,FALSE)</f>
        <v>M</v>
      </c>
      <c r="B39" s="10">
        <v>45653</v>
      </c>
      <c r="C39" s="66" t="s">
        <v>16</v>
      </c>
      <c r="D39" s="75" t="s">
        <v>9</v>
      </c>
      <c r="E39" s="76" t="s">
        <v>101</v>
      </c>
      <c r="F39" s="163">
        <v>15454</v>
      </c>
      <c r="G39" s="86">
        <v>1.3587962962962963E-3</v>
      </c>
      <c r="H39" s="86">
        <v>1.3680555555555555E-3</v>
      </c>
      <c r="I39" s="86">
        <v>1.3518518518518519E-3</v>
      </c>
      <c r="J39" s="86">
        <v>1.3125000000000001E-3</v>
      </c>
      <c r="K39" s="187" t="s">
        <v>433</v>
      </c>
      <c r="L39" s="90">
        <v>24</v>
      </c>
      <c r="M39" s="89" t="str">
        <f>VLOOKUP(C39,vlookup!$A$2:$F$47,6,FALSE)</f>
        <v>B</v>
      </c>
    </row>
    <row r="40" spans="1:13">
      <c r="A40" s="134" t="str">
        <f>VLOOKUP(C40,vlookup!$A$2:$C$100,2,FALSE)</f>
        <v>M</v>
      </c>
      <c r="B40" s="10">
        <v>45653</v>
      </c>
      <c r="C40" s="66" t="s">
        <v>19</v>
      </c>
      <c r="D40" s="75" t="s">
        <v>9</v>
      </c>
      <c r="E40" s="76" t="s">
        <v>101</v>
      </c>
      <c r="F40" s="163">
        <v>15438</v>
      </c>
      <c r="G40" s="86">
        <v>1.3576388888888889E-3</v>
      </c>
      <c r="H40" s="86">
        <v>1.3541666666666667E-3</v>
      </c>
      <c r="I40" s="86">
        <v>1.3553240740740741E-3</v>
      </c>
      <c r="J40" s="86">
        <v>1.3287037037037037E-3</v>
      </c>
      <c r="K40" s="187" t="s">
        <v>360</v>
      </c>
      <c r="L40" s="90">
        <v>28</v>
      </c>
      <c r="M40" s="89" t="str">
        <f>VLOOKUP(C40,vlookup!$A$2:$F$47,6,FALSE)</f>
        <v>S</v>
      </c>
    </row>
    <row r="41" spans="1:13">
      <c r="A41" s="134" t="str">
        <f>VLOOKUP(C41,vlookup!$A$2:$C$100,2,FALSE)</f>
        <v>M</v>
      </c>
      <c r="B41" s="10">
        <v>45653</v>
      </c>
      <c r="C41" s="66" t="s">
        <v>17</v>
      </c>
      <c r="D41" s="75" t="s">
        <v>9</v>
      </c>
      <c r="E41" s="76" t="s">
        <v>101</v>
      </c>
      <c r="F41" s="163">
        <v>15289</v>
      </c>
      <c r="G41" s="86">
        <v>1.3668981481481481E-3</v>
      </c>
      <c r="H41" s="86">
        <v>1.3958333333333333E-3</v>
      </c>
      <c r="I41" s="86">
        <v>1.3645833333333333E-3</v>
      </c>
      <c r="J41" s="86">
        <v>1.3229166666666667E-3</v>
      </c>
      <c r="K41" s="187" t="s">
        <v>388</v>
      </c>
      <c r="L41" s="90">
        <v>27</v>
      </c>
      <c r="M41" s="89" t="str">
        <f>VLOOKUP(C41,vlookup!$A$2:$F$47,6,FALSE)</f>
        <v>B</v>
      </c>
    </row>
    <row r="42" spans="1:13">
      <c r="A42" s="134" t="str">
        <f>VLOOKUP(C42,vlookup!$A$2:$C$100,2,FALSE)</f>
        <v>M</v>
      </c>
      <c r="B42" s="10">
        <v>45653</v>
      </c>
      <c r="C42" s="66" t="s">
        <v>18</v>
      </c>
      <c r="D42" s="75" t="s">
        <v>9</v>
      </c>
      <c r="E42" s="76" t="s">
        <v>101</v>
      </c>
      <c r="F42" s="163">
        <v>15385</v>
      </c>
      <c r="G42" s="86">
        <v>1.3356481481481483E-3</v>
      </c>
      <c r="H42" s="86">
        <v>1.3842592592592591E-3</v>
      </c>
      <c r="I42" s="86">
        <v>1.3749999999999999E-3</v>
      </c>
      <c r="J42" s="86">
        <v>1.3206018518518519E-3</v>
      </c>
      <c r="K42" s="187" t="s">
        <v>340</v>
      </c>
      <c r="L42" s="90">
        <v>28</v>
      </c>
      <c r="M42" s="89" t="str">
        <f>VLOOKUP(C42,vlookup!$A$2:$F$47,6,FALSE)</f>
        <v>S</v>
      </c>
    </row>
    <row r="43" spans="1:13">
      <c r="A43" s="134" t="str">
        <f>VLOOKUP(C43,vlookup!$A$2:$C$100,2,FALSE)</f>
        <v>M</v>
      </c>
      <c r="B43" s="10">
        <v>45653</v>
      </c>
      <c r="C43" s="66" t="s">
        <v>215</v>
      </c>
      <c r="D43" s="75" t="s">
        <v>9</v>
      </c>
      <c r="E43" s="76" t="s">
        <v>103</v>
      </c>
      <c r="F43" s="163">
        <v>14313</v>
      </c>
      <c r="G43" s="86">
        <v>1.3958333333333333E-3</v>
      </c>
      <c r="H43" s="86">
        <v>1.4224537037037038E-3</v>
      </c>
      <c r="I43" s="86">
        <v>1.5138888888888891E-3</v>
      </c>
      <c r="J43" s="86">
        <v>1.4930555555555556E-3</v>
      </c>
      <c r="K43" s="187" t="s">
        <v>389</v>
      </c>
      <c r="L43" s="90">
        <v>23</v>
      </c>
      <c r="M43" s="89" t="str">
        <f>VLOOKUP(C43,vlookup!$A$2:$F$47,6,FALSE)</f>
        <v>S</v>
      </c>
    </row>
    <row r="44" spans="1:13">
      <c r="A44" s="150" t="str">
        <f>VLOOKUP(C44,vlookup!$A$2:$C$100,2,FALSE)</f>
        <v>W</v>
      </c>
      <c r="B44" s="10">
        <v>45653</v>
      </c>
      <c r="C44" s="66" t="s">
        <v>225</v>
      </c>
      <c r="D44" s="75" t="s">
        <v>9</v>
      </c>
      <c r="E44" s="76" t="s">
        <v>101</v>
      </c>
      <c r="F44" s="163">
        <v>12629</v>
      </c>
      <c r="G44" s="86">
        <v>1.6689814814814814E-3</v>
      </c>
      <c r="H44" s="86">
        <v>1.6747685185185184E-3</v>
      </c>
      <c r="I44" s="86">
        <v>1.6273148148148147E-3</v>
      </c>
      <c r="J44" s="86">
        <v>1.6250000000000001E-3</v>
      </c>
      <c r="K44" s="187" t="s">
        <v>390</v>
      </c>
      <c r="L44" s="90">
        <v>26</v>
      </c>
      <c r="M44" s="89" t="str">
        <f>VLOOKUP(C44,vlookup!$A$2:$F$47,6,FALSE)</f>
        <v>S</v>
      </c>
    </row>
    <row r="45" spans="1:13">
      <c r="A45" s="134" t="str">
        <f>VLOOKUP(C45,vlookup!$A$2:$C$100,2,FALSE)</f>
        <v>M</v>
      </c>
      <c r="B45" s="10">
        <v>45653</v>
      </c>
      <c r="C45" s="66" t="s">
        <v>165</v>
      </c>
      <c r="D45" s="75" t="s">
        <v>9</v>
      </c>
      <c r="E45" s="76" t="s">
        <v>103</v>
      </c>
      <c r="F45" s="163">
        <v>14328</v>
      </c>
      <c r="G45" s="86">
        <v>1.4039351851851851E-3</v>
      </c>
      <c r="H45" s="86">
        <v>1.4050925925925928E-3</v>
      </c>
      <c r="I45" s="86">
        <v>1.6145833333333333E-3</v>
      </c>
      <c r="J45" s="86">
        <v>1.4108796296296298E-3</v>
      </c>
      <c r="K45" s="187" t="s">
        <v>391</v>
      </c>
      <c r="L45" s="90">
        <v>25</v>
      </c>
      <c r="M45" s="89" t="str">
        <f>VLOOKUP(C45,vlookup!$A$2:$F$47,6,FALSE)</f>
        <v>S</v>
      </c>
    </row>
    <row r="46" spans="1:13">
      <c r="A46" s="134"/>
      <c r="B46" s="10"/>
      <c r="C46" s="66"/>
      <c r="D46" s="75"/>
      <c r="E46" s="76"/>
      <c r="F46" s="163"/>
      <c r="G46" s="86"/>
      <c r="H46" s="86"/>
      <c r="I46" s="86"/>
      <c r="J46" s="86"/>
      <c r="K46" s="187"/>
      <c r="L46" s="90"/>
      <c r="M46" s="89"/>
    </row>
    <row r="47" spans="1:13">
      <c r="A47" s="134"/>
      <c r="B47" s="10"/>
      <c r="C47" s="66" t="s">
        <v>392</v>
      </c>
      <c r="D47" s="75"/>
      <c r="E47" s="76"/>
      <c r="F47" s="163"/>
      <c r="G47" s="86"/>
      <c r="H47" s="86"/>
      <c r="I47" s="86"/>
      <c r="J47" s="86"/>
      <c r="K47" s="187" t="s">
        <v>434</v>
      </c>
      <c r="L47" s="90"/>
      <c r="M47" s="89"/>
    </row>
    <row r="48" spans="1:13">
      <c r="A48" s="134"/>
      <c r="B48" s="10"/>
      <c r="C48" s="66" t="s">
        <v>397</v>
      </c>
      <c r="D48" s="75"/>
      <c r="E48" s="76"/>
      <c r="F48" s="163"/>
      <c r="G48" s="86"/>
      <c r="H48" s="86"/>
      <c r="I48" s="86"/>
      <c r="J48" s="86"/>
      <c r="K48" s="187" t="s">
        <v>406</v>
      </c>
      <c r="L48" s="90"/>
      <c r="M48" s="89"/>
    </row>
    <row r="49" spans="1:13">
      <c r="A49" s="134"/>
      <c r="B49" s="10"/>
      <c r="C49" s="66" t="s">
        <v>400</v>
      </c>
      <c r="D49" s="75"/>
      <c r="E49" s="76"/>
      <c r="F49" s="163"/>
      <c r="G49" s="86"/>
      <c r="H49" s="86"/>
      <c r="I49" s="86"/>
      <c r="J49" s="86"/>
      <c r="K49" s="187" t="s">
        <v>435</v>
      </c>
      <c r="L49" s="90"/>
      <c r="M49" s="89"/>
    </row>
    <row r="50" spans="1:13">
      <c r="A50" s="134"/>
      <c r="B50" s="10"/>
      <c r="C50" s="66" t="s">
        <v>402</v>
      </c>
      <c r="D50" s="75"/>
      <c r="E50" s="76"/>
      <c r="F50" s="163"/>
      <c r="G50" s="86"/>
      <c r="H50" s="86"/>
      <c r="I50" s="86"/>
      <c r="J50" s="86"/>
      <c r="K50" s="187" t="s">
        <v>436</v>
      </c>
      <c r="L50" s="90"/>
      <c r="M50" s="89"/>
    </row>
    <row r="51" spans="1:13">
      <c r="A51" s="134"/>
      <c r="B51" s="10"/>
      <c r="C51" s="66" t="s">
        <v>404</v>
      </c>
      <c r="D51" s="75"/>
      <c r="E51" s="76"/>
      <c r="F51" s="163"/>
      <c r="G51" s="86"/>
      <c r="H51" s="86"/>
      <c r="I51" s="86"/>
      <c r="J51" s="86"/>
      <c r="K51" s="187" t="s">
        <v>437</v>
      </c>
      <c r="L51" s="90"/>
      <c r="M51" s="89"/>
    </row>
    <row r="52" spans="1:13">
      <c r="A52" s="134"/>
      <c r="B52" s="10"/>
      <c r="C52" s="66"/>
      <c r="D52" s="75"/>
      <c r="E52" s="76"/>
      <c r="F52" s="163"/>
      <c r="G52" s="86"/>
      <c r="H52" s="86"/>
      <c r="I52" s="86"/>
      <c r="J52" s="86"/>
      <c r="K52" s="187"/>
      <c r="L52" s="90"/>
      <c r="M52" s="89"/>
    </row>
    <row r="53" spans="1:13">
      <c r="A53" s="134"/>
      <c r="B53" s="10"/>
      <c r="C53" s="66"/>
      <c r="D53" s="75"/>
      <c r="E53" s="76"/>
      <c r="F53" s="163"/>
      <c r="G53" s="86"/>
      <c r="H53" s="86"/>
      <c r="I53" s="86"/>
      <c r="J53" s="86"/>
      <c r="K53" s="187"/>
      <c r="L53" s="90"/>
      <c r="M53" s="89"/>
    </row>
    <row r="54" spans="1:13">
      <c r="A54" s="134"/>
      <c r="B54" s="10"/>
      <c r="C54" s="66"/>
      <c r="D54" s="75"/>
      <c r="E54" s="76"/>
      <c r="F54" s="163"/>
      <c r="G54" s="86"/>
      <c r="H54" s="86"/>
      <c r="I54" s="86"/>
      <c r="J54" s="86"/>
      <c r="K54" s="187"/>
      <c r="L54" s="90"/>
      <c r="M54" s="89"/>
    </row>
    <row r="55" spans="1:13">
      <c r="A55" s="134"/>
      <c r="B55" s="10"/>
      <c r="C55" s="66"/>
      <c r="D55" s="75"/>
      <c r="E55" s="76"/>
      <c r="F55" s="163"/>
      <c r="G55" s="86"/>
      <c r="H55" s="86"/>
      <c r="I55" s="86"/>
      <c r="J55" s="86"/>
      <c r="K55" s="187"/>
      <c r="L55" s="90"/>
      <c r="M55" s="89"/>
    </row>
    <row r="56" spans="1:13">
      <c r="A56" s="134"/>
      <c r="B56" s="10"/>
      <c r="C56" s="66"/>
      <c r="D56" s="75"/>
      <c r="E56" s="76"/>
      <c r="F56" s="163"/>
      <c r="G56" s="86"/>
      <c r="H56" s="86"/>
      <c r="I56" s="86"/>
      <c r="J56" s="86"/>
      <c r="K56" s="187"/>
      <c r="L56" s="90"/>
      <c r="M56" s="89"/>
    </row>
    <row r="57" spans="1:13">
      <c r="A57" s="134"/>
      <c r="B57" s="10"/>
      <c r="C57" s="66"/>
      <c r="D57" s="75"/>
      <c r="E57" s="76"/>
      <c r="F57" s="163"/>
      <c r="G57" s="86"/>
      <c r="H57" s="86"/>
      <c r="I57" s="86"/>
      <c r="J57" s="86"/>
      <c r="K57" s="187"/>
      <c r="L57" s="90"/>
      <c r="M57" s="89"/>
    </row>
    <row r="58" spans="1:13">
      <c r="A58" s="134"/>
      <c r="B58" s="10"/>
      <c r="C58" s="66"/>
      <c r="D58" s="75"/>
      <c r="E58" s="76"/>
      <c r="F58" s="163"/>
      <c r="G58" s="86"/>
      <c r="H58" s="86"/>
      <c r="I58" s="86"/>
      <c r="J58" s="86"/>
      <c r="K58" s="187"/>
      <c r="L58" s="90"/>
      <c r="M58" s="89"/>
    </row>
    <row r="59" spans="1:13">
      <c r="A59" s="134"/>
      <c r="B59" s="10"/>
      <c r="C59" s="66"/>
      <c r="D59" s="75"/>
      <c r="E59" s="76"/>
      <c r="F59" s="163"/>
      <c r="G59" s="86"/>
      <c r="H59" s="86"/>
      <c r="I59" s="86"/>
      <c r="J59" s="86"/>
      <c r="K59" s="187"/>
      <c r="L59" s="90"/>
      <c r="M59" s="89"/>
    </row>
    <row r="60" spans="1:13">
      <c r="A60" s="134"/>
      <c r="B60" s="10"/>
      <c r="C60" s="66"/>
      <c r="D60" s="75"/>
      <c r="E60" s="76"/>
      <c r="F60" s="163"/>
      <c r="G60" s="86"/>
      <c r="H60" s="86"/>
      <c r="I60" s="86"/>
      <c r="J60" s="86"/>
      <c r="K60" s="187"/>
      <c r="L60" s="90"/>
      <c r="M60" s="89"/>
    </row>
    <row r="61" spans="1:13">
      <c r="A61" s="134"/>
      <c r="B61" s="10"/>
      <c r="C61" s="66"/>
      <c r="D61" s="75"/>
      <c r="E61" s="76"/>
      <c r="F61" s="163"/>
      <c r="G61" s="86"/>
      <c r="H61" s="86"/>
      <c r="I61" s="86"/>
      <c r="J61" s="86"/>
      <c r="K61" s="187"/>
      <c r="L61" s="90"/>
      <c r="M61" s="89"/>
    </row>
    <row r="62" spans="1:13">
      <c r="A62" s="134"/>
      <c r="B62" s="10"/>
      <c r="C62" s="66"/>
      <c r="D62" s="75"/>
      <c r="E62" s="76"/>
      <c r="F62" s="163"/>
      <c r="G62" s="86"/>
      <c r="H62" s="86"/>
      <c r="I62" s="86"/>
      <c r="J62" s="86"/>
      <c r="K62" s="187"/>
      <c r="L62" s="90"/>
      <c r="M62" s="89"/>
    </row>
    <row r="63" spans="1:13">
      <c r="A63" s="134"/>
      <c r="B63" s="10"/>
      <c r="C63" s="66"/>
      <c r="D63" s="75"/>
      <c r="E63" s="76"/>
      <c r="F63" s="163"/>
      <c r="G63" s="86"/>
      <c r="H63" s="86"/>
      <c r="I63" s="86"/>
      <c r="J63" s="86"/>
      <c r="K63" s="187"/>
      <c r="L63" s="90"/>
      <c r="M63" s="89"/>
    </row>
    <row r="64" spans="1:13">
      <c r="A64" s="134"/>
      <c r="B64" s="10"/>
      <c r="C64" s="66"/>
      <c r="D64" s="75"/>
      <c r="E64" s="76"/>
      <c r="F64" s="163"/>
      <c r="G64" s="86"/>
      <c r="H64" s="86"/>
      <c r="I64" s="86"/>
      <c r="J64" s="86"/>
      <c r="K64" s="187"/>
      <c r="L64" s="90"/>
      <c r="M64" s="89"/>
    </row>
    <row r="65" spans="1:13">
      <c r="A65" s="134"/>
      <c r="B65" s="10"/>
      <c r="C65" s="66"/>
      <c r="D65" s="75"/>
      <c r="E65" s="76"/>
      <c r="F65" s="163"/>
      <c r="G65" s="86"/>
      <c r="H65" s="86"/>
      <c r="I65" s="86"/>
      <c r="J65" s="86"/>
      <c r="K65" s="187"/>
      <c r="L65" s="90"/>
      <c r="M65" s="89"/>
    </row>
    <row r="66" spans="1:13">
      <c r="A66" s="134"/>
      <c r="B66" s="10"/>
      <c r="C66" s="66"/>
      <c r="D66" s="75"/>
      <c r="E66" s="76"/>
      <c r="F66" s="163"/>
      <c r="G66" s="86"/>
      <c r="H66" s="86"/>
      <c r="I66" s="86"/>
      <c r="J66" s="86"/>
      <c r="K66" s="187"/>
      <c r="L66" s="90"/>
      <c r="M66" s="89"/>
    </row>
    <row r="67" spans="1:13">
      <c r="A67" s="134"/>
      <c r="B67" s="10"/>
      <c r="C67" s="66"/>
      <c r="D67" s="75"/>
      <c r="E67" s="76"/>
      <c r="F67" s="163"/>
      <c r="G67" s="86"/>
      <c r="H67" s="86"/>
      <c r="I67" s="86"/>
      <c r="J67" s="86"/>
      <c r="K67" s="187"/>
      <c r="L67" s="90"/>
      <c r="M67" s="89"/>
    </row>
    <row r="68" spans="1:13">
      <c r="A68" s="134"/>
      <c r="B68" s="10"/>
      <c r="C68" s="66"/>
      <c r="D68" s="75"/>
      <c r="E68" s="76"/>
      <c r="F68" s="163"/>
      <c r="G68" s="86"/>
      <c r="H68" s="86"/>
      <c r="I68" s="86"/>
      <c r="J68" s="86"/>
      <c r="K68" s="187"/>
      <c r="L68" s="90"/>
      <c r="M68" s="89"/>
    </row>
    <row r="69" spans="1:13">
      <c r="A69" s="134"/>
      <c r="B69" s="10"/>
      <c r="C69" s="66"/>
      <c r="D69" s="75"/>
      <c r="E69" s="76"/>
      <c r="F69" s="163"/>
      <c r="G69" s="86"/>
      <c r="H69" s="86"/>
      <c r="I69" s="86"/>
      <c r="J69" s="86"/>
      <c r="K69" s="187"/>
      <c r="L69" s="90"/>
      <c r="M69" s="89"/>
    </row>
    <row r="70" spans="1:13">
      <c r="A70" s="134"/>
      <c r="B70" s="10"/>
      <c r="C70" s="66"/>
      <c r="D70" s="75"/>
      <c r="E70" s="76"/>
      <c r="F70" s="163"/>
      <c r="G70" s="86"/>
      <c r="H70" s="86"/>
      <c r="I70" s="86"/>
      <c r="J70" s="86"/>
      <c r="K70" s="187"/>
      <c r="L70" s="90"/>
      <c r="M70" s="89"/>
    </row>
    <row r="71" spans="1:13">
      <c r="A71" s="134"/>
      <c r="B71" s="10"/>
      <c r="C71" s="66"/>
      <c r="D71" s="75"/>
      <c r="E71" s="76"/>
      <c r="F71" s="163"/>
      <c r="G71" s="86"/>
      <c r="H71" s="86"/>
      <c r="I71" s="86"/>
      <c r="J71" s="86"/>
      <c r="K71" s="187"/>
      <c r="L71" s="90"/>
      <c r="M71" s="89"/>
    </row>
    <row r="72" spans="1:13">
      <c r="A72" s="134"/>
      <c r="B72" s="10"/>
      <c r="C72" s="66"/>
      <c r="D72" s="75"/>
      <c r="E72" s="76"/>
      <c r="F72" s="163"/>
      <c r="G72" s="86"/>
      <c r="H72" s="86"/>
      <c r="I72" s="86"/>
      <c r="J72" s="86"/>
      <c r="K72" s="187"/>
      <c r="L72" s="90"/>
      <c r="M72" s="89"/>
    </row>
    <row r="73" spans="1:13">
      <c r="A73" s="134"/>
      <c r="B73" s="10"/>
      <c r="C73" s="66"/>
      <c r="D73" s="75"/>
      <c r="E73" s="76"/>
      <c r="F73" s="163"/>
      <c r="G73" s="86"/>
      <c r="H73" s="86"/>
      <c r="I73" s="86"/>
      <c r="J73" s="86"/>
      <c r="K73" s="187"/>
      <c r="L73" s="90"/>
      <c r="M73" s="89"/>
    </row>
    <row r="74" spans="1:13">
      <c r="A74" s="134"/>
      <c r="B74" s="10"/>
      <c r="C74" s="66"/>
      <c r="D74" s="75"/>
      <c r="E74" s="76"/>
      <c r="F74" s="163"/>
      <c r="G74" s="86"/>
      <c r="H74" s="86"/>
      <c r="I74" s="86"/>
      <c r="J74" s="86"/>
      <c r="K74" s="187"/>
      <c r="L74" s="90"/>
      <c r="M74" s="89"/>
    </row>
    <row r="75" spans="1:13">
      <c r="A75" s="134"/>
      <c r="B75" s="10"/>
      <c r="C75" s="66"/>
      <c r="D75" s="75"/>
      <c r="E75" s="76"/>
      <c r="F75" s="163"/>
      <c r="G75" s="86"/>
      <c r="H75" s="86"/>
      <c r="I75" s="86"/>
      <c r="J75" s="86"/>
      <c r="K75" s="187"/>
      <c r="L75" s="90"/>
      <c r="M75" s="89"/>
    </row>
    <row r="76" spans="1:13">
      <c r="A76" s="134"/>
      <c r="B76" s="10"/>
      <c r="C76" s="66"/>
      <c r="D76" s="75"/>
      <c r="E76" s="76"/>
      <c r="F76" s="163"/>
      <c r="G76" s="86"/>
      <c r="H76" s="86"/>
      <c r="I76" s="86"/>
      <c r="J76" s="86"/>
      <c r="K76" s="187"/>
      <c r="L76" s="90"/>
      <c r="M76" s="89"/>
    </row>
    <row r="77" spans="1:13">
      <c r="A77" s="134"/>
      <c r="B77" s="10"/>
      <c r="C77" s="66"/>
      <c r="D77" s="75"/>
      <c r="E77" s="76"/>
      <c r="F77" s="163"/>
      <c r="G77" s="86"/>
      <c r="H77" s="86"/>
      <c r="I77" s="86"/>
      <c r="J77" s="86"/>
      <c r="K77" s="187"/>
      <c r="L77" s="90"/>
      <c r="M77" s="89"/>
    </row>
    <row r="78" spans="1:13">
      <c r="A78" s="134"/>
      <c r="B78" s="10"/>
      <c r="C78" s="66"/>
      <c r="D78" s="75"/>
      <c r="E78" s="76"/>
      <c r="F78" s="163"/>
      <c r="G78" s="86"/>
      <c r="H78" s="86"/>
      <c r="I78" s="86"/>
      <c r="J78" s="86"/>
      <c r="K78" s="187"/>
      <c r="L78" s="90"/>
      <c r="M78" s="89"/>
    </row>
    <row r="79" spans="1:13">
      <c r="A79" s="134"/>
      <c r="B79" s="10"/>
      <c r="C79" s="66"/>
      <c r="D79" s="75"/>
      <c r="E79" s="76"/>
      <c r="F79" s="163"/>
      <c r="G79" s="86"/>
      <c r="H79" s="86"/>
      <c r="I79" s="86"/>
      <c r="J79" s="86"/>
      <c r="K79" s="187"/>
      <c r="L79" s="90"/>
      <c r="M79" s="89"/>
    </row>
    <row r="80" spans="1:13">
      <c r="A80" s="134"/>
      <c r="B80" s="10"/>
      <c r="C80" s="66"/>
      <c r="D80" s="75"/>
      <c r="E80" s="76"/>
      <c r="F80" s="163"/>
      <c r="G80" s="86"/>
      <c r="H80" s="86"/>
      <c r="I80" s="86"/>
      <c r="J80" s="86"/>
      <c r="K80" s="187"/>
      <c r="L80" s="90"/>
      <c r="M80" s="89"/>
    </row>
    <row r="81" spans="1:13">
      <c r="A81" s="134"/>
      <c r="B81" s="10"/>
      <c r="C81" s="66"/>
      <c r="D81" s="75"/>
      <c r="E81" s="76"/>
      <c r="F81" s="163"/>
      <c r="G81" s="86"/>
      <c r="H81" s="86"/>
      <c r="I81" s="86"/>
      <c r="J81" s="86"/>
      <c r="K81" s="187"/>
      <c r="L81" s="90"/>
      <c r="M81" s="89"/>
    </row>
    <row r="82" spans="1:13">
      <c r="A82" s="134"/>
      <c r="B82" s="10"/>
      <c r="C82" s="66"/>
      <c r="D82" s="75"/>
      <c r="E82" s="76"/>
      <c r="F82" s="163"/>
      <c r="G82" s="86"/>
      <c r="H82" s="86"/>
      <c r="I82" s="86"/>
      <c r="J82" s="86"/>
      <c r="K82" s="187"/>
      <c r="L82" s="90"/>
      <c r="M82" s="89"/>
    </row>
    <row r="83" spans="1:13">
      <c r="A83" s="134"/>
      <c r="B83" s="10"/>
      <c r="C83" s="66"/>
      <c r="D83" s="75"/>
      <c r="E83" s="76"/>
      <c r="F83" s="163"/>
      <c r="G83" s="86"/>
      <c r="H83" s="86"/>
      <c r="I83" s="86"/>
      <c r="J83" s="86"/>
      <c r="K83" s="187"/>
      <c r="L83" s="90"/>
      <c r="M83" s="89"/>
    </row>
    <row r="84" spans="1:13">
      <c r="A84" s="134"/>
      <c r="B84" s="10"/>
      <c r="C84" s="66"/>
      <c r="D84" s="75"/>
      <c r="E84" s="76"/>
      <c r="F84" s="163"/>
      <c r="G84" s="86"/>
      <c r="H84" s="86"/>
      <c r="I84" s="86"/>
      <c r="J84" s="86"/>
      <c r="K84" s="187"/>
      <c r="L84" s="90"/>
      <c r="M84" s="89"/>
    </row>
    <row r="85" spans="1:13">
      <c r="A85" s="134"/>
      <c r="B85" s="10"/>
      <c r="C85" s="66"/>
      <c r="D85" s="75"/>
      <c r="E85" s="76"/>
      <c r="F85" s="163"/>
      <c r="G85" s="86"/>
      <c r="H85" s="86"/>
      <c r="I85" s="86"/>
      <c r="J85" s="86"/>
      <c r="K85" s="187"/>
      <c r="L85" s="90"/>
      <c r="M85" s="89"/>
    </row>
    <row r="86" spans="1:13">
      <c r="A86" s="134"/>
      <c r="B86" s="10"/>
      <c r="C86" s="66"/>
      <c r="D86" s="75"/>
      <c r="E86" s="76"/>
      <c r="F86" s="163"/>
      <c r="G86" s="86"/>
      <c r="H86" s="86"/>
      <c r="I86" s="86"/>
      <c r="J86" s="86"/>
      <c r="K86" s="187"/>
      <c r="L86" s="90"/>
      <c r="M86" s="89"/>
    </row>
    <row r="87" spans="1:13">
      <c r="A87" s="134"/>
      <c r="B87" s="10"/>
      <c r="C87" s="66"/>
      <c r="D87" s="75"/>
      <c r="E87" s="76"/>
      <c r="F87" s="163"/>
      <c r="G87" s="86"/>
      <c r="H87" s="86"/>
      <c r="I87" s="86"/>
      <c r="J87" s="86"/>
      <c r="K87" s="187"/>
      <c r="L87" s="90"/>
      <c r="M87" s="89"/>
    </row>
    <row r="88" spans="1:13">
      <c r="A88" s="134"/>
      <c r="B88" s="10"/>
      <c r="C88" s="66"/>
      <c r="D88" s="75"/>
      <c r="E88" s="76"/>
      <c r="F88" s="163"/>
      <c r="G88" s="86"/>
      <c r="H88" s="86"/>
      <c r="I88" s="86"/>
      <c r="J88" s="86"/>
      <c r="K88" s="187"/>
      <c r="L88" s="90"/>
      <c r="M88" s="89"/>
    </row>
    <row r="89" spans="1:13">
      <c r="A89" s="134"/>
      <c r="B89" s="10"/>
      <c r="C89" s="66"/>
      <c r="D89" s="75"/>
      <c r="E89" s="76"/>
      <c r="F89" s="163"/>
      <c r="G89" s="86"/>
      <c r="H89" s="86"/>
      <c r="I89" s="86"/>
      <c r="J89" s="86"/>
      <c r="K89" s="187"/>
      <c r="L89" s="90"/>
      <c r="M89" s="89"/>
    </row>
    <row r="90" spans="1:13">
      <c r="A90" s="134"/>
      <c r="B90" s="10"/>
      <c r="C90" s="66"/>
      <c r="D90" s="75"/>
      <c r="E90" s="76"/>
      <c r="F90" s="163"/>
      <c r="G90" s="86"/>
      <c r="H90" s="86"/>
      <c r="I90" s="86"/>
      <c r="J90" s="86"/>
      <c r="K90" s="187"/>
      <c r="L90" s="90"/>
      <c r="M90" s="89"/>
    </row>
    <row r="91" spans="1:13">
      <c r="A91" s="134"/>
      <c r="B91" s="10"/>
      <c r="C91" s="66"/>
      <c r="D91" s="75"/>
      <c r="E91" s="76"/>
      <c r="F91" s="163"/>
      <c r="G91" s="86"/>
      <c r="H91" s="86"/>
      <c r="I91" s="86"/>
      <c r="J91" s="86"/>
      <c r="K91" s="187"/>
      <c r="L91" s="90"/>
      <c r="M91" s="89"/>
    </row>
    <row r="92" spans="1:13">
      <c r="A92" s="134"/>
      <c r="B92" s="10"/>
      <c r="C92" s="66"/>
      <c r="D92" s="75"/>
      <c r="E92" s="76"/>
      <c r="F92" s="163"/>
      <c r="G92" s="86"/>
      <c r="H92" s="86"/>
      <c r="I92" s="86"/>
      <c r="J92" s="86"/>
      <c r="K92" s="187"/>
      <c r="L92" s="90"/>
      <c r="M92" s="89"/>
    </row>
    <row r="93" spans="1:13">
      <c r="A93" s="134"/>
      <c r="B93" s="10"/>
      <c r="C93" s="66"/>
      <c r="D93" s="75"/>
      <c r="E93" s="76"/>
      <c r="F93" s="163"/>
      <c r="G93" s="86"/>
      <c r="H93" s="86"/>
      <c r="I93" s="86"/>
      <c r="J93" s="86"/>
      <c r="K93" s="187"/>
      <c r="L93" s="90"/>
      <c r="M93" s="89"/>
    </row>
    <row r="94" spans="1:13">
      <c r="A94" s="134"/>
      <c r="B94" s="10"/>
      <c r="C94" s="66"/>
      <c r="D94" s="75"/>
      <c r="E94" s="76"/>
      <c r="F94" s="163"/>
      <c r="G94" s="86"/>
      <c r="H94" s="86"/>
      <c r="I94" s="86"/>
      <c r="J94" s="86"/>
      <c r="K94" s="187"/>
      <c r="L94" s="90"/>
      <c r="M94" s="89"/>
    </row>
    <row r="95" spans="1:13">
      <c r="A95" s="134"/>
      <c r="B95" s="10"/>
      <c r="C95" s="66"/>
      <c r="D95" s="75"/>
      <c r="E95" s="76"/>
      <c r="F95" s="163"/>
      <c r="G95" s="86"/>
      <c r="H95" s="86"/>
      <c r="I95" s="86"/>
      <c r="J95" s="86"/>
      <c r="K95" s="187"/>
      <c r="L95" s="90"/>
      <c r="M95" s="89"/>
    </row>
    <row r="96" spans="1:13">
      <c r="A96" s="134"/>
      <c r="B96" s="10"/>
      <c r="C96" s="66"/>
      <c r="D96" s="75"/>
      <c r="E96" s="76"/>
      <c r="F96" s="163"/>
      <c r="G96" s="86"/>
      <c r="H96" s="86"/>
      <c r="I96" s="86"/>
      <c r="J96" s="86"/>
      <c r="K96" s="187"/>
      <c r="L96" s="90"/>
      <c r="M96" s="89"/>
    </row>
    <row r="97" spans="1:13">
      <c r="A97" s="134"/>
      <c r="B97" s="10"/>
      <c r="C97" s="66"/>
      <c r="D97" s="75"/>
      <c r="E97" s="76"/>
      <c r="F97" s="163"/>
      <c r="G97" s="86"/>
      <c r="H97" s="86"/>
      <c r="I97" s="86"/>
      <c r="J97" s="86"/>
      <c r="K97" s="187"/>
      <c r="L97" s="90"/>
      <c r="M97" s="89"/>
    </row>
    <row r="98" spans="1:13">
      <c r="A98" s="134"/>
      <c r="B98" s="10"/>
      <c r="C98" s="66"/>
      <c r="D98" s="75"/>
      <c r="E98" s="76"/>
      <c r="F98" s="163"/>
      <c r="G98" s="86"/>
      <c r="H98" s="86"/>
      <c r="I98" s="86"/>
      <c r="J98" s="86"/>
      <c r="K98" s="187"/>
      <c r="L98" s="90"/>
      <c r="M98" s="89"/>
    </row>
    <row r="99" spans="1:13">
      <c r="A99" s="134"/>
      <c r="B99" s="10"/>
      <c r="C99" s="66"/>
      <c r="D99" s="75"/>
      <c r="E99" s="76"/>
      <c r="F99" s="163"/>
      <c r="G99" s="86"/>
      <c r="H99" s="86"/>
      <c r="I99" s="86"/>
      <c r="J99" s="86"/>
      <c r="K99" s="187"/>
      <c r="L99" s="90"/>
      <c r="M99" s="89"/>
    </row>
    <row r="100" spans="1:13">
      <c r="A100" s="134"/>
      <c r="B100" s="10"/>
      <c r="C100" s="66"/>
      <c r="D100" s="75"/>
      <c r="E100" s="76"/>
      <c r="F100" s="163"/>
      <c r="G100" s="86"/>
      <c r="H100" s="86"/>
      <c r="I100" s="86"/>
      <c r="J100" s="86"/>
      <c r="K100" s="187"/>
      <c r="L100" s="90"/>
      <c r="M100" s="89"/>
    </row>
    <row r="101" spans="1:13">
      <c r="A101" s="134"/>
      <c r="B101" s="10"/>
      <c r="C101" s="66"/>
      <c r="D101" s="75"/>
      <c r="E101" s="76"/>
      <c r="F101" s="163"/>
      <c r="G101" s="86"/>
      <c r="H101" s="86"/>
      <c r="I101" s="86"/>
      <c r="J101" s="86"/>
      <c r="K101" s="187"/>
      <c r="L101" s="90"/>
      <c r="M101" s="89"/>
    </row>
    <row r="102" spans="1:13">
      <c r="A102" s="134"/>
      <c r="B102" s="10"/>
      <c r="C102" s="66"/>
      <c r="D102" s="75"/>
      <c r="E102" s="76"/>
      <c r="F102" s="163"/>
      <c r="G102" s="86"/>
      <c r="H102" s="86"/>
      <c r="I102" s="86"/>
      <c r="J102" s="86"/>
      <c r="K102" s="187"/>
      <c r="L102" s="90"/>
      <c r="M102" s="89"/>
    </row>
    <row r="103" spans="1:13">
      <c r="A103" s="134"/>
      <c r="B103" s="10"/>
      <c r="C103" s="66"/>
      <c r="D103" s="75"/>
      <c r="E103" s="76"/>
      <c r="F103" s="163"/>
      <c r="G103" s="86"/>
      <c r="H103" s="86"/>
      <c r="I103" s="86"/>
      <c r="J103" s="86"/>
      <c r="K103" s="187"/>
      <c r="L103" s="90"/>
      <c r="M103" s="89"/>
    </row>
    <row r="104" spans="1:13">
      <c r="A104" s="134"/>
      <c r="B104" s="10"/>
      <c r="C104" s="66"/>
      <c r="D104" s="75"/>
      <c r="E104" s="76"/>
      <c r="F104" s="163"/>
      <c r="G104" s="86"/>
      <c r="H104" s="86"/>
      <c r="I104" s="86"/>
      <c r="J104" s="86"/>
      <c r="K104" s="187"/>
      <c r="L104" s="90"/>
      <c r="M104" s="89"/>
    </row>
    <row r="105" spans="1:13">
      <c r="A105" s="134"/>
      <c r="B105" s="10"/>
      <c r="C105" s="66"/>
      <c r="D105" s="75"/>
      <c r="E105" s="76"/>
      <c r="F105" s="163"/>
      <c r="G105" s="86"/>
      <c r="H105" s="86"/>
      <c r="I105" s="86"/>
      <c r="J105" s="86"/>
      <c r="K105" s="187"/>
      <c r="L105" s="90"/>
      <c r="M105" s="89"/>
    </row>
    <row r="106" spans="1:13">
      <c r="A106" s="134"/>
      <c r="B106" s="10"/>
      <c r="C106" s="66"/>
      <c r="D106" s="75"/>
      <c r="E106" s="76"/>
      <c r="F106" s="163"/>
      <c r="G106" s="86"/>
      <c r="H106" s="86"/>
      <c r="I106" s="86"/>
      <c r="J106" s="86"/>
      <c r="K106" s="187"/>
      <c r="L106" s="90"/>
      <c r="M106" s="89"/>
    </row>
    <row r="107" spans="1:13">
      <c r="A107" s="134"/>
      <c r="B107" s="10"/>
      <c r="C107" s="66"/>
      <c r="D107" s="75"/>
      <c r="E107" s="76"/>
      <c r="F107" s="163"/>
      <c r="G107" s="86"/>
      <c r="H107" s="86"/>
      <c r="I107" s="86"/>
      <c r="J107" s="86"/>
      <c r="K107" s="187"/>
      <c r="L107" s="90"/>
      <c r="M107" s="89"/>
    </row>
    <row r="108" spans="1:13">
      <c r="A108" s="134"/>
      <c r="B108" s="10"/>
      <c r="C108" s="66"/>
      <c r="D108" s="75"/>
      <c r="E108" s="76"/>
      <c r="F108" s="163"/>
      <c r="G108" s="86"/>
      <c r="H108" s="86"/>
      <c r="I108" s="86"/>
      <c r="J108" s="86"/>
      <c r="K108" s="187"/>
      <c r="L108" s="90"/>
      <c r="M108" s="89"/>
    </row>
    <row r="109" spans="1:13">
      <c r="A109" s="134"/>
      <c r="B109" s="10"/>
      <c r="C109" s="66"/>
      <c r="D109" s="75"/>
      <c r="E109" s="76"/>
      <c r="F109" s="163"/>
      <c r="G109" s="86"/>
      <c r="H109" s="86"/>
      <c r="I109" s="86"/>
      <c r="J109" s="86"/>
      <c r="K109" s="187"/>
      <c r="L109" s="90"/>
      <c r="M109" s="89"/>
    </row>
    <row r="110" spans="1:13">
      <c r="A110" s="134"/>
      <c r="B110" s="10"/>
      <c r="C110" s="66"/>
      <c r="D110" s="75"/>
      <c r="E110" s="76"/>
      <c r="F110" s="163"/>
      <c r="G110" s="86"/>
      <c r="H110" s="86"/>
      <c r="I110" s="86"/>
      <c r="J110" s="86"/>
      <c r="K110" s="187"/>
      <c r="L110" s="90"/>
      <c r="M110" s="89"/>
    </row>
    <row r="111" spans="1:13">
      <c r="A111" s="134"/>
      <c r="B111" s="10"/>
      <c r="C111" s="66"/>
      <c r="D111" s="75"/>
      <c r="E111" s="76"/>
      <c r="F111" s="163"/>
      <c r="G111" s="86"/>
      <c r="H111" s="86"/>
      <c r="I111" s="86"/>
      <c r="J111" s="86"/>
      <c r="K111" s="187"/>
      <c r="L111" s="90"/>
      <c r="M111" s="89"/>
    </row>
    <row r="112" spans="1:13">
      <c r="A112" s="134"/>
      <c r="B112" s="10"/>
      <c r="C112" s="66"/>
      <c r="D112" s="75"/>
      <c r="E112" s="76"/>
      <c r="F112" s="163"/>
      <c r="G112" s="86"/>
      <c r="H112" s="86"/>
      <c r="I112" s="86"/>
      <c r="J112" s="86"/>
      <c r="K112" s="187"/>
      <c r="L112" s="90"/>
      <c r="M112" s="89"/>
    </row>
    <row r="113" spans="1:13">
      <c r="A113" s="134"/>
      <c r="B113" s="10"/>
      <c r="C113" s="66"/>
      <c r="D113" s="75"/>
      <c r="E113" s="76"/>
      <c r="F113" s="163"/>
      <c r="G113" s="86"/>
      <c r="H113" s="86"/>
      <c r="I113" s="86"/>
      <c r="J113" s="86"/>
      <c r="K113" s="187"/>
      <c r="L113" s="90"/>
      <c r="M113" s="89"/>
    </row>
    <row r="114" spans="1:13">
      <c r="A114" s="134"/>
      <c r="B114" s="10"/>
      <c r="C114" s="66"/>
      <c r="D114" s="75"/>
      <c r="E114" s="76"/>
      <c r="F114" s="163"/>
      <c r="G114" s="86"/>
      <c r="H114" s="86"/>
      <c r="I114" s="86"/>
      <c r="J114" s="86"/>
      <c r="K114" s="187"/>
      <c r="L114" s="90"/>
      <c r="M114" s="89"/>
    </row>
    <row r="115" spans="1:13">
      <c r="A115" s="134"/>
      <c r="B115" s="10"/>
      <c r="C115" s="66"/>
      <c r="D115" s="75"/>
      <c r="E115" s="76"/>
      <c r="F115" s="163"/>
      <c r="G115" s="86"/>
      <c r="H115" s="86"/>
      <c r="I115" s="86"/>
      <c r="J115" s="86"/>
      <c r="K115" s="187"/>
      <c r="L115" s="90"/>
      <c r="M115" s="89"/>
    </row>
    <row r="116" spans="1:13">
      <c r="A116" s="134"/>
      <c r="B116" s="10"/>
      <c r="C116" s="66"/>
      <c r="D116" s="75"/>
      <c r="E116" s="76"/>
      <c r="F116" s="163"/>
      <c r="G116" s="86"/>
      <c r="H116" s="86"/>
      <c r="I116" s="86"/>
      <c r="J116" s="86"/>
      <c r="K116" s="187"/>
      <c r="L116" s="90"/>
      <c r="M116" s="89"/>
    </row>
    <row r="117" spans="1:13">
      <c r="A117" s="134"/>
      <c r="B117" s="10"/>
      <c r="C117" s="66"/>
      <c r="D117" s="75"/>
      <c r="E117" s="76"/>
      <c r="F117" s="163"/>
      <c r="G117" s="86"/>
      <c r="H117" s="86"/>
      <c r="I117" s="86"/>
      <c r="J117" s="86"/>
      <c r="K117" s="187"/>
      <c r="L117" s="90"/>
      <c r="M117" s="89"/>
    </row>
    <row r="118" spans="1:13">
      <c r="A118" s="134"/>
      <c r="B118" s="10"/>
      <c r="C118" s="66"/>
      <c r="D118" s="75"/>
      <c r="E118" s="76"/>
      <c r="F118" s="163"/>
      <c r="G118" s="86"/>
      <c r="H118" s="86"/>
      <c r="I118" s="86"/>
      <c r="J118" s="86"/>
      <c r="K118" s="187"/>
      <c r="L118" s="90"/>
      <c r="M118" s="89"/>
    </row>
    <row r="119" spans="1:13">
      <c r="A119" s="134"/>
      <c r="B119" s="10"/>
      <c r="C119" s="66"/>
      <c r="D119" s="75"/>
      <c r="E119" s="76"/>
      <c r="F119" s="163"/>
      <c r="G119" s="86"/>
      <c r="H119" s="86"/>
      <c r="I119" s="86"/>
      <c r="J119" s="86"/>
      <c r="K119" s="187"/>
      <c r="L119" s="90"/>
      <c r="M119" s="89"/>
    </row>
    <row r="120" spans="1:13">
      <c r="A120" s="134"/>
      <c r="B120" s="10"/>
      <c r="C120" s="66"/>
      <c r="D120" s="75"/>
      <c r="E120" s="76"/>
      <c r="F120" s="163"/>
      <c r="G120" s="86"/>
      <c r="H120" s="86"/>
      <c r="I120" s="86"/>
      <c r="J120" s="86"/>
      <c r="K120" s="187"/>
      <c r="L120" s="90"/>
      <c r="M120" s="89"/>
    </row>
    <row r="121" spans="1:13">
      <c r="A121" s="134"/>
      <c r="B121" s="10"/>
      <c r="C121" s="66"/>
      <c r="D121" s="75"/>
      <c r="E121" s="76"/>
      <c r="F121" s="163"/>
      <c r="G121" s="86"/>
      <c r="H121" s="86"/>
      <c r="I121" s="86"/>
      <c r="J121" s="86"/>
      <c r="K121" s="187"/>
      <c r="L121" s="90"/>
      <c r="M121" s="89"/>
    </row>
    <row r="122" spans="1:13">
      <c r="A122" s="134"/>
      <c r="B122" s="10"/>
      <c r="C122" s="66"/>
      <c r="D122" s="75"/>
      <c r="E122" s="76"/>
      <c r="F122" s="163"/>
      <c r="G122" s="86"/>
      <c r="H122" s="86"/>
      <c r="I122" s="86"/>
      <c r="J122" s="86"/>
      <c r="K122" s="187"/>
      <c r="L122" s="90"/>
      <c r="M122" s="89"/>
    </row>
    <row r="123" spans="1:13">
      <c r="A123" s="134"/>
      <c r="B123" s="10"/>
      <c r="C123" s="66"/>
      <c r="D123" s="75"/>
      <c r="E123" s="76"/>
      <c r="F123" s="163"/>
      <c r="G123" s="86"/>
      <c r="H123" s="86"/>
      <c r="I123" s="86"/>
      <c r="J123" s="86"/>
      <c r="K123" s="187"/>
      <c r="L123" s="90"/>
      <c r="M123" s="89"/>
    </row>
    <row r="124" spans="1:13">
      <c r="A124" s="134"/>
      <c r="B124" s="10"/>
      <c r="C124" s="66"/>
      <c r="D124" s="75"/>
      <c r="E124" s="76"/>
      <c r="F124" s="163"/>
      <c r="G124" s="86"/>
      <c r="H124" s="86"/>
      <c r="I124" s="86"/>
      <c r="J124" s="86"/>
      <c r="K124" s="187"/>
      <c r="L124" s="90"/>
      <c r="M124" s="89"/>
    </row>
    <row r="125" spans="1:13">
      <c r="A125" s="134"/>
      <c r="B125" s="10"/>
      <c r="C125" s="66"/>
      <c r="D125" s="75"/>
      <c r="E125" s="76"/>
      <c r="F125" s="163"/>
      <c r="G125" s="86"/>
      <c r="H125" s="86"/>
      <c r="I125" s="86"/>
      <c r="J125" s="86"/>
      <c r="K125" s="187"/>
      <c r="L125" s="90"/>
      <c r="M125" s="89"/>
    </row>
    <row r="126" spans="1:13">
      <c r="A126" s="134"/>
      <c r="B126" s="10"/>
      <c r="C126" s="66"/>
      <c r="D126" s="75"/>
      <c r="E126" s="76"/>
      <c r="F126" s="163"/>
      <c r="G126" s="86"/>
      <c r="H126" s="86"/>
      <c r="I126" s="86"/>
      <c r="J126" s="86"/>
      <c r="K126" s="187"/>
      <c r="L126" s="90"/>
      <c r="M126" s="89"/>
    </row>
    <row r="127" spans="1:13">
      <c r="A127" s="134"/>
      <c r="B127" s="10"/>
      <c r="C127" s="66"/>
      <c r="D127" s="75"/>
      <c r="E127" s="76"/>
      <c r="F127" s="163"/>
      <c r="G127" s="86"/>
      <c r="H127" s="86"/>
      <c r="I127" s="86"/>
      <c r="J127" s="86"/>
      <c r="K127" s="187"/>
      <c r="L127" s="90"/>
      <c r="M127" s="89"/>
    </row>
    <row r="128" spans="1:13">
      <c r="A128" s="134"/>
      <c r="B128" s="10"/>
      <c r="C128" s="66"/>
      <c r="D128" s="75"/>
      <c r="E128" s="76"/>
      <c r="F128" s="163"/>
      <c r="G128" s="86"/>
      <c r="H128" s="86"/>
      <c r="I128" s="86"/>
      <c r="J128" s="86"/>
      <c r="K128" s="187"/>
      <c r="L128" s="90"/>
      <c r="M128" s="89"/>
    </row>
    <row r="129" spans="1:13">
      <c r="A129" s="134"/>
      <c r="B129" s="10"/>
      <c r="C129" s="66"/>
      <c r="D129" s="75"/>
      <c r="E129" s="76"/>
      <c r="F129" s="163"/>
      <c r="G129" s="86"/>
      <c r="H129" s="86"/>
      <c r="I129" s="86"/>
      <c r="J129" s="86"/>
      <c r="K129" s="187"/>
      <c r="L129" s="90"/>
      <c r="M129" s="89"/>
    </row>
    <row r="130" spans="1:13">
      <c r="A130" s="134"/>
      <c r="B130" s="10"/>
      <c r="C130" s="66"/>
      <c r="D130" s="75"/>
      <c r="E130" s="76"/>
      <c r="F130" s="163"/>
      <c r="G130" s="86"/>
      <c r="H130" s="86"/>
      <c r="I130" s="86"/>
      <c r="J130" s="86"/>
      <c r="K130" s="187"/>
      <c r="L130" s="90"/>
      <c r="M130" s="89"/>
    </row>
    <row r="131" spans="1:13">
      <c r="A131" s="134"/>
      <c r="B131" s="10"/>
      <c r="C131" s="66"/>
      <c r="D131" s="75"/>
      <c r="E131" s="76"/>
      <c r="F131" s="163"/>
      <c r="G131" s="86"/>
      <c r="H131" s="86"/>
      <c r="I131" s="86"/>
      <c r="J131" s="86"/>
      <c r="K131" s="187"/>
      <c r="L131" s="90"/>
      <c r="M131" s="89"/>
    </row>
    <row r="132" spans="1:13">
      <c r="A132" s="134"/>
      <c r="B132" s="10"/>
      <c r="C132" s="66"/>
      <c r="D132" s="75"/>
      <c r="E132" s="76"/>
      <c r="F132" s="163"/>
      <c r="G132" s="86"/>
      <c r="H132" s="86"/>
      <c r="I132" s="86"/>
      <c r="J132" s="86"/>
      <c r="K132" s="187"/>
      <c r="L132" s="90"/>
      <c r="M132" s="89"/>
    </row>
    <row r="133" spans="1:13">
      <c r="A133" s="134"/>
      <c r="B133" s="10"/>
      <c r="C133" s="66"/>
      <c r="D133" s="75"/>
      <c r="E133" s="76"/>
      <c r="F133" s="163"/>
      <c r="G133" s="86"/>
      <c r="H133" s="86"/>
      <c r="I133" s="86"/>
      <c r="J133" s="86"/>
      <c r="K133" s="187"/>
      <c r="L133" s="90"/>
      <c r="M133" s="89"/>
    </row>
    <row r="134" spans="1:13">
      <c r="A134" s="134"/>
      <c r="B134" s="10"/>
      <c r="C134" s="66"/>
      <c r="D134" s="75"/>
      <c r="E134" s="76"/>
      <c r="F134" s="163"/>
      <c r="G134" s="86"/>
      <c r="H134" s="86"/>
      <c r="I134" s="86"/>
      <c r="J134" s="86"/>
      <c r="K134" s="187"/>
      <c r="L134" s="90"/>
      <c r="M134" s="89"/>
    </row>
    <row r="135" spans="1:13">
      <c r="A135" s="134"/>
      <c r="B135" s="10"/>
      <c r="C135" s="66"/>
      <c r="D135" s="75"/>
      <c r="E135" s="76"/>
      <c r="F135" s="163"/>
      <c r="G135" s="86"/>
      <c r="H135" s="86"/>
      <c r="I135" s="86"/>
      <c r="J135" s="86"/>
      <c r="K135" s="187"/>
      <c r="L135" s="90"/>
      <c r="M135" s="89"/>
    </row>
    <row r="136" spans="1:13">
      <c r="A136" s="134"/>
      <c r="B136" s="10"/>
      <c r="C136" s="66"/>
      <c r="D136" s="75"/>
      <c r="E136" s="76"/>
      <c r="F136" s="163"/>
      <c r="G136" s="86"/>
      <c r="H136" s="86"/>
      <c r="I136" s="86"/>
      <c r="J136" s="86"/>
      <c r="K136" s="187"/>
      <c r="L136" s="90"/>
      <c r="M136" s="89"/>
    </row>
    <row r="137" spans="1:13">
      <c r="A137" s="134"/>
      <c r="B137" s="10"/>
      <c r="C137" s="66"/>
      <c r="D137" s="75"/>
      <c r="E137" s="76"/>
      <c r="F137" s="163"/>
      <c r="G137" s="86"/>
      <c r="H137" s="86"/>
      <c r="I137" s="86"/>
      <c r="J137" s="86"/>
      <c r="K137" s="187"/>
      <c r="L137" s="90"/>
      <c r="M137" s="89"/>
    </row>
    <row r="138" spans="1:13">
      <c r="A138" s="134"/>
      <c r="B138" s="10"/>
      <c r="C138" s="66"/>
      <c r="D138" s="75"/>
      <c r="E138" s="76"/>
      <c r="F138" s="163"/>
      <c r="G138" s="86"/>
      <c r="H138" s="86"/>
      <c r="I138" s="86"/>
      <c r="J138" s="86"/>
      <c r="K138" s="187"/>
      <c r="L138" s="90"/>
      <c r="M138" s="89"/>
    </row>
    <row r="139" spans="1:13">
      <c r="A139" s="134"/>
      <c r="B139" s="10"/>
      <c r="C139" s="66"/>
      <c r="D139" s="75"/>
      <c r="E139" s="76"/>
      <c r="F139" s="163"/>
      <c r="G139" s="86"/>
      <c r="H139" s="86"/>
      <c r="I139" s="86"/>
      <c r="J139" s="86"/>
      <c r="K139" s="187"/>
      <c r="L139" s="90"/>
      <c r="M139" s="89"/>
    </row>
    <row r="140" spans="1:13">
      <c r="A140" s="134"/>
      <c r="B140" s="10"/>
      <c r="C140" s="66"/>
      <c r="D140" s="75"/>
      <c r="E140" s="76"/>
      <c r="F140" s="163"/>
      <c r="G140" s="86"/>
      <c r="H140" s="86"/>
      <c r="I140" s="86"/>
      <c r="J140" s="86"/>
      <c r="K140" s="187"/>
      <c r="L140" s="90"/>
      <c r="M140" s="89"/>
    </row>
    <row r="141" spans="1:13">
      <c r="A141" s="134"/>
      <c r="B141" s="10"/>
      <c r="C141" s="66"/>
      <c r="D141" s="75"/>
      <c r="E141" s="76"/>
      <c r="F141" s="163"/>
      <c r="G141" s="86"/>
      <c r="H141" s="86"/>
      <c r="I141" s="86"/>
      <c r="J141" s="86"/>
      <c r="K141" s="187"/>
      <c r="L141" s="90"/>
      <c r="M141" s="89"/>
    </row>
    <row r="142" spans="1:13">
      <c r="A142" s="134"/>
      <c r="B142" s="10"/>
      <c r="C142" s="66"/>
      <c r="D142" s="75"/>
      <c r="E142" s="76"/>
      <c r="F142" s="163"/>
      <c r="G142" s="86"/>
      <c r="H142" s="86"/>
      <c r="I142" s="86"/>
      <c r="J142" s="86"/>
      <c r="K142" s="187"/>
      <c r="L142" s="90"/>
      <c r="M142" s="89"/>
    </row>
    <row r="143" spans="1:13">
      <c r="A143" s="134"/>
      <c r="B143" s="10"/>
      <c r="C143" s="66"/>
      <c r="D143" s="75"/>
      <c r="E143" s="76"/>
      <c r="F143" s="163"/>
      <c r="G143" s="86"/>
      <c r="H143" s="86"/>
      <c r="I143" s="86"/>
      <c r="J143" s="86"/>
      <c r="K143" s="187"/>
      <c r="L143" s="90"/>
      <c r="M143" s="89"/>
    </row>
    <row r="144" spans="1:13">
      <c r="A144" s="134"/>
      <c r="B144" s="10"/>
      <c r="C144" s="66"/>
      <c r="D144" s="75"/>
      <c r="E144" s="76"/>
      <c r="F144" s="163"/>
      <c r="G144" s="86"/>
      <c r="H144" s="86"/>
      <c r="I144" s="86"/>
      <c r="J144" s="86"/>
      <c r="K144" s="187"/>
      <c r="L144" s="90"/>
      <c r="M144" s="89"/>
    </row>
    <row r="145" spans="1:13">
      <c r="A145" s="134"/>
      <c r="B145" s="10"/>
      <c r="C145" s="66"/>
      <c r="D145" s="75"/>
      <c r="E145" s="76"/>
      <c r="F145" s="163"/>
      <c r="G145" s="86"/>
      <c r="H145" s="86"/>
      <c r="I145" s="86"/>
      <c r="J145" s="86"/>
      <c r="K145" s="187"/>
      <c r="L145" s="90"/>
      <c r="M145" s="89"/>
    </row>
    <row r="146" spans="1:13">
      <c r="A146" s="134"/>
      <c r="B146" s="10"/>
      <c r="C146" s="66"/>
      <c r="D146" s="75"/>
      <c r="E146" s="76"/>
      <c r="F146" s="163"/>
      <c r="G146" s="86"/>
      <c r="H146" s="86"/>
      <c r="I146" s="86"/>
      <c r="J146" s="86"/>
      <c r="K146" s="187"/>
      <c r="L146" s="90"/>
      <c r="M146" s="89"/>
    </row>
    <row r="147" spans="1:13">
      <c r="A147" s="134"/>
      <c r="B147" s="10"/>
      <c r="C147" s="66"/>
      <c r="D147" s="75"/>
      <c r="E147" s="76"/>
      <c r="F147" s="163"/>
      <c r="G147" s="86"/>
      <c r="H147" s="86"/>
      <c r="I147" s="86"/>
      <c r="J147" s="86"/>
      <c r="K147" s="187"/>
      <c r="L147" s="90"/>
      <c r="M147" s="89"/>
    </row>
    <row r="148" spans="1:13">
      <c r="A148" s="134"/>
      <c r="B148" s="10"/>
      <c r="C148" s="66"/>
      <c r="D148" s="75"/>
      <c r="E148" s="76"/>
      <c r="F148" s="163"/>
      <c r="G148" s="86"/>
      <c r="H148" s="86"/>
      <c r="I148" s="86"/>
      <c r="J148" s="86"/>
      <c r="K148" s="187"/>
      <c r="L148" s="90"/>
      <c r="M148" s="89"/>
    </row>
    <row r="149" spans="1:13">
      <c r="A149" s="134"/>
      <c r="B149" s="10"/>
      <c r="C149" s="66"/>
      <c r="D149" s="75"/>
      <c r="E149" s="76"/>
      <c r="F149" s="163"/>
      <c r="G149" s="86"/>
      <c r="H149" s="86"/>
      <c r="I149" s="86"/>
      <c r="J149" s="86"/>
      <c r="K149" s="187"/>
      <c r="L149" s="90"/>
      <c r="M149" s="89"/>
    </row>
    <row r="150" spans="1:13">
      <c r="A150" s="134"/>
      <c r="B150" s="10"/>
      <c r="C150" s="66"/>
      <c r="D150" s="75"/>
      <c r="E150" s="76"/>
      <c r="F150" s="163"/>
      <c r="G150" s="86"/>
      <c r="H150" s="86"/>
      <c r="I150" s="86"/>
      <c r="J150" s="86"/>
      <c r="K150" s="187"/>
      <c r="L150" s="90"/>
      <c r="M150" s="89"/>
    </row>
    <row r="151" spans="1:13">
      <c r="A151" s="134"/>
      <c r="B151" s="10"/>
      <c r="C151" s="66"/>
      <c r="D151" s="75"/>
      <c r="E151" s="76"/>
      <c r="F151" s="163"/>
      <c r="G151" s="86"/>
      <c r="H151" s="86"/>
      <c r="I151" s="86"/>
      <c r="J151" s="86"/>
      <c r="K151" s="187"/>
      <c r="L151" s="90"/>
      <c r="M151" s="89"/>
    </row>
    <row r="152" spans="1:13">
      <c r="A152" s="134"/>
      <c r="B152" s="10"/>
      <c r="C152" s="66"/>
      <c r="D152" s="75"/>
      <c r="E152" s="76"/>
      <c r="F152" s="163"/>
      <c r="G152" s="86"/>
      <c r="H152" s="86"/>
      <c r="I152" s="86"/>
      <c r="J152" s="86"/>
      <c r="K152" s="187"/>
      <c r="L152" s="90"/>
      <c r="M152" s="89"/>
    </row>
    <row r="153" spans="1:13">
      <c r="A153" s="134"/>
      <c r="B153" s="10"/>
      <c r="C153" s="66"/>
      <c r="D153" s="75"/>
      <c r="E153" s="76"/>
      <c r="F153" s="163"/>
      <c r="G153" s="86"/>
      <c r="H153" s="86"/>
      <c r="I153" s="86"/>
      <c r="J153" s="86"/>
      <c r="K153" s="187"/>
      <c r="L153" s="90"/>
      <c r="M153" s="89"/>
    </row>
    <row r="154" spans="1:13">
      <c r="A154" s="134"/>
      <c r="B154" s="10"/>
      <c r="C154" s="66"/>
      <c r="D154" s="75"/>
      <c r="E154" s="76"/>
      <c r="F154" s="163"/>
      <c r="G154" s="86"/>
      <c r="H154" s="86"/>
      <c r="I154" s="86"/>
      <c r="J154" s="86"/>
      <c r="K154" s="187"/>
      <c r="L154" s="90"/>
      <c r="M154" s="89"/>
    </row>
    <row r="155" spans="1:13">
      <c r="A155" s="134"/>
      <c r="B155" s="10"/>
      <c r="C155" s="66"/>
      <c r="D155" s="75"/>
      <c r="E155" s="76"/>
      <c r="F155" s="163"/>
      <c r="G155" s="86"/>
      <c r="H155" s="86"/>
      <c r="I155" s="86"/>
      <c r="J155" s="86"/>
      <c r="K155" s="187"/>
      <c r="L155" s="90"/>
      <c r="M155" s="89"/>
    </row>
    <row r="156" spans="1:13">
      <c r="A156" s="134"/>
      <c r="B156" s="10"/>
      <c r="C156" s="66"/>
      <c r="D156" s="75"/>
      <c r="E156" s="76"/>
      <c r="F156" s="163"/>
      <c r="G156" s="86"/>
      <c r="H156" s="86"/>
      <c r="I156" s="86"/>
      <c r="J156" s="86"/>
      <c r="K156" s="187"/>
      <c r="L156" s="90"/>
      <c r="M156" s="89"/>
    </row>
    <row r="157" spans="1:13">
      <c r="A157" s="134"/>
      <c r="B157" s="10"/>
      <c r="C157" s="66"/>
      <c r="D157" s="75"/>
      <c r="E157" s="76"/>
      <c r="F157" s="163"/>
      <c r="G157" s="86"/>
      <c r="H157" s="86"/>
      <c r="I157" s="86"/>
      <c r="J157" s="86"/>
      <c r="K157" s="187"/>
      <c r="L157" s="90"/>
      <c r="M157" s="89"/>
    </row>
    <row r="158" spans="1:13">
      <c r="A158" s="134"/>
      <c r="B158" s="10"/>
      <c r="C158" s="66"/>
      <c r="D158" s="75"/>
      <c r="E158" s="76"/>
      <c r="F158" s="163"/>
      <c r="G158" s="86"/>
      <c r="H158" s="86"/>
      <c r="I158" s="86"/>
      <c r="J158" s="86"/>
      <c r="K158" s="187"/>
      <c r="L158" s="90"/>
      <c r="M158" s="89"/>
    </row>
    <row r="159" spans="1:13">
      <c r="A159" s="134"/>
      <c r="B159" s="10"/>
      <c r="C159" s="66"/>
      <c r="D159" s="75"/>
      <c r="E159" s="76"/>
      <c r="F159" s="163"/>
      <c r="G159" s="86"/>
      <c r="H159" s="86"/>
      <c r="I159" s="86"/>
      <c r="J159" s="86"/>
      <c r="K159" s="187"/>
      <c r="L159" s="90"/>
      <c r="M159" s="89"/>
    </row>
    <row r="160" spans="1:13">
      <c r="A160" s="134"/>
      <c r="B160" s="10"/>
      <c r="C160" s="66"/>
      <c r="D160" s="75"/>
      <c r="E160" s="76"/>
      <c r="F160" s="163"/>
      <c r="G160" s="86"/>
      <c r="H160" s="86"/>
      <c r="I160" s="86"/>
      <c r="J160" s="86"/>
      <c r="K160" s="187"/>
      <c r="L160" s="90"/>
      <c r="M160" s="89"/>
    </row>
    <row r="161" spans="1:13">
      <c r="A161" s="134"/>
      <c r="B161" s="10"/>
      <c r="C161" s="66"/>
      <c r="D161" s="75"/>
      <c r="E161" s="76"/>
      <c r="F161" s="163"/>
      <c r="G161" s="86"/>
      <c r="H161" s="86"/>
      <c r="I161" s="86"/>
      <c r="J161" s="86"/>
      <c r="K161" s="187"/>
      <c r="L161" s="90"/>
      <c r="M161" s="89"/>
    </row>
    <row r="162" spans="1:13">
      <c r="A162" s="134"/>
      <c r="B162" s="10"/>
      <c r="C162" s="66"/>
      <c r="D162" s="75"/>
      <c r="E162" s="76"/>
      <c r="F162" s="163"/>
      <c r="G162" s="86"/>
      <c r="H162" s="86"/>
      <c r="I162" s="86"/>
      <c r="J162" s="86"/>
      <c r="K162" s="187"/>
      <c r="L162" s="90"/>
      <c r="M162" s="89"/>
    </row>
    <row r="163" spans="1:13">
      <c r="A163" s="134"/>
      <c r="B163" s="10"/>
      <c r="C163" s="66"/>
      <c r="D163" s="75"/>
      <c r="E163" s="76"/>
      <c r="F163" s="163"/>
      <c r="G163" s="86"/>
      <c r="H163" s="86"/>
      <c r="I163" s="86"/>
      <c r="J163" s="86"/>
      <c r="K163" s="187"/>
      <c r="L163" s="90"/>
      <c r="M163" s="89"/>
    </row>
    <row r="164" spans="1:13">
      <c r="A164" s="134"/>
      <c r="B164" s="10"/>
      <c r="C164" s="66"/>
      <c r="D164" s="75"/>
      <c r="E164" s="76"/>
      <c r="F164" s="163"/>
      <c r="G164" s="86"/>
      <c r="H164" s="86"/>
      <c r="I164" s="86"/>
      <c r="J164" s="86"/>
      <c r="K164" s="187"/>
      <c r="L164" s="90"/>
      <c r="M164" s="89"/>
    </row>
    <row r="165" spans="1:13">
      <c r="A165" s="134"/>
      <c r="B165" s="10"/>
      <c r="C165" s="66"/>
      <c r="D165" s="75"/>
      <c r="E165" s="76"/>
      <c r="F165" s="163"/>
      <c r="G165" s="86"/>
      <c r="H165" s="86"/>
      <c r="I165" s="86"/>
      <c r="J165" s="86"/>
      <c r="K165" s="187"/>
      <c r="L165" s="90"/>
      <c r="M165" s="89"/>
    </row>
    <row r="166" spans="1:13">
      <c r="A166" s="134"/>
      <c r="B166" s="10"/>
      <c r="C166" s="66"/>
      <c r="D166" s="75"/>
      <c r="E166" s="76"/>
      <c r="F166" s="163"/>
      <c r="G166" s="86"/>
      <c r="H166" s="86"/>
      <c r="I166" s="86"/>
      <c r="J166" s="86"/>
      <c r="K166" s="187"/>
      <c r="L166" s="90"/>
      <c r="M166" s="89"/>
    </row>
    <row r="167" spans="1:13">
      <c r="A167" s="134"/>
      <c r="B167" s="10"/>
      <c r="C167" s="66"/>
      <c r="D167" s="75"/>
      <c r="E167" s="76"/>
      <c r="F167" s="163"/>
      <c r="G167" s="86"/>
      <c r="H167" s="86"/>
      <c r="I167" s="86"/>
      <c r="J167" s="86"/>
      <c r="K167" s="187"/>
      <c r="L167" s="90"/>
      <c r="M167" s="89"/>
    </row>
    <row r="168" spans="1:13">
      <c r="A168" s="134"/>
      <c r="B168" s="10"/>
      <c r="C168" s="66"/>
      <c r="D168" s="75"/>
      <c r="E168" s="76"/>
      <c r="F168" s="163"/>
      <c r="G168" s="86"/>
      <c r="H168" s="86"/>
      <c r="I168" s="86"/>
      <c r="J168" s="86"/>
      <c r="K168" s="187"/>
      <c r="L168" s="90"/>
      <c r="M168" s="89"/>
    </row>
    <row r="169" spans="1:13">
      <c r="A169" s="134"/>
      <c r="B169" s="10"/>
      <c r="C169" s="66"/>
      <c r="D169" s="75"/>
      <c r="E169" s="76"/>
      <c r="F169" s="163"/>
      <c r="G169" s="86"/>
      <c r="H169" s="86"/>
      <c r="I169" s="86"/>
      <c r="J169" s="86"/>
      <c r="K169" s="187"/>
      <c r="L169" s="90"/>
      <c r="M169" s="89"/>
    </row>
    <row r="170" spans="1:13">
      <c r="A170" s="134"/>
      <c r="B170" s="10"/>
      <c r="C170" s="66"/>
      <c r="D170" s="75"/>
      <c r="E170" s="76"/>
      <c r="F170" s="163"/>
      <c r="G170" s="86"/>
      <c r="H170" s="86"/>
      <c r="I170" s="86"/>
      <c r="J170" s="86"/>
      <c r="K170" s="187"/>
      <c r="L170" s="90"/>
      <c r="M170" s="89"/>
    </row>
    <row r="171" spans="1:13">
      <c r="A171" s="134"/>
      <c r="B171" s="10"/>
      <c r="C171" s="66"/>
      <c r="D171" s="75"/>
      <c r="E171" s="76"/>
      <c r="F171" s="163"/>
      <c r="G171" s="86"/>
      <c r="H171" s="86"/>
      <c r="I171" s="86"/>
      <c r="J171" s="86"/>
      <c r="K171" s="187"/>
      <c r="L171" s="90"/>
      <c r="M171" s="89"/>
    </row>
    <row r="172" spans="1:13">
      <c r="A172" s="134"/>
      <c r="B172" s="10"/>
      <c r="C172" s="66"/>
      <c r="D172" s="75"/>
      <c r="E172" s="76"/>
      <c r="F172" s="163"/>
      <c r="G172" s="86"/>
      <c r="H172" s="86"/>
      <c r="I172" s="86"/>
      <c r="J172" s="86"/>
      <c r="K172" s="187"/>
      <c r="L172" s="90"/>
      <c r="M172" s="89"/>
    </row>
    <row r="173" spans="1:13">
      <c r="A173" s="134"/>
      <c r="B173" s="10"/>
      <c r="C173" s="66"/>
      <c r="D173" s="75"/>
      <c r="E173" s="76"/>
      <c r="F173" s="163"/>
      <c r="G173" s="86"/>
      <c r="H173" s="86"/>
      <c r="I173" s="86"/>
      <c r="J173" s="86"/>
      <c r="K173" s="187"/>
      <c r="L173" s="90"/>
      <c r="M173" s="89"/>
    </row>
    <row r="174" spans="1:13">
      <c r="A174" s="134"/>
      <c r="B174" s="10"/>
      <c r="C174" s="66"/>
      <c r="D174" s="75"/>
      <c r="E174" s="76"/>
      <c r="F174" s="163"/>
      <c r="G174" s="86"/>
      <c r="H174" s="86"/>
      <c r="I174" s="86"/>
      <c r="J174" s="86"/>
      <c r="K174" s="187"/>
      <c r="L174" s="90"/>
      <c r="M174" s="89"/>
    </row>
    <row r="175" spans="1:13">
      <c r="A175" s="134"/>
      <c r="B175" s="10"/>
      <c r="C175" s="66"/>
      <c r="D175" s="75"/>
      <c r="E175" s="76"/>
      <c r="F175" s="163"/>
      <c r="G175" s="86"/>
      <c r="H175" s="86"/>
      <c r="I175" s="86"/>
      <c r="J175" s="86"/>
      <c r="K175" s="187"/>
      <c r="L175" s="90"/>
      <c r="M175" s="89"/>
    </row>
    <row r="176" spans="1:13">
      <c r="A176" s="134"/>
      <c r="B176" s="10"/>
      <c r="C176" s="66"/>
      <c r="D176" s="75"/>
      <c r="E176" s="76"/>
      <c r="F176" s="163"/>
      <c r="G176" s="86"/>
      <c r="H176" s="86"/>
      <c r="I176" s="86"/>
      <c r="J176" s="86"/>
      <c r="K176" s="187"/>
      <c r="L176" s="90"/>
      <c r="M176" s="89"/>
    </row>
    <row r="177" spans="1:13">
      <c r="A177" s="134"/>
      <c r="B177" s="10"/>
      <c r="C177" s="66"/>
      <c r="D177" s="75"/>
      <c r="E177" s="76"/>
      <c r="F177" s="163"/>
      <c r="G177" s="86"/>
      <c r="H177" s="86"/>
      <c r="I177" s="86"/>
      <c r="J177" s="86"/>
      <c r="K177" s="187"/>
      <c r="L177" s="90"/>
      <c r="M177" s="89"/>
    </row>
    <row r="178" spans="1:13">
      <c r="A178" s="134"/>
      <c r="B178" s="10"/>
      <c r="C178" s="66"/>
      <c r="D178" s="75"/>
      <c r="E178" s="76"/>
      <c r="F178" s="163"/>
      <c r="G178" s="86"/>
      <c r="H178" s="86"/>
      <c r="I178" s="86"/>
      <c r="J178" s="86"/>
      <c r="K178" s="187"/>
      <c r="L178" s="90"/>
      <c r="M178" s="89"/>
    </row>
    <row r="179" spans="1:13">
      <c r="A179" s="134"/>
      <c r="B179" s="10"/>
      <c r="C179" s="66"/>
      <c r="D179" s="75"/>
      <c r="E179" s="76"/>
      <c r="F179" s="163"/>
      <c r="G179" s="86"/>
      <c r="H179" s="86"/>
      <c r="I179" s="86"/>
      <c r="J179" s="86"/>
      <c r="K179" s="187"/>
      <c r="L179" s="90"/>
      <c r="M179" s="89"/>
    </row>
    <row r="180" spans="1:13">
      <c r="A180" s="134"/>
      <c r="B180" s="10"/>
      <c r="C180" s="66"/>
      <c r="D180" s="75"/>
      <c r="E180" s="76"/>
      <c r="F180" s="163"/>
      <c r="G180" s="86"/>
      <c r="H180" s="86"/>
      <c r="I180" s="86"/>
      <c r="J180" s="86"/>
      <c r="K180" s="187"/>
      <c r="L180" s="90"/>
      <c r="M180" s="89"/>
    </row>
    <row r="181" spans="1:13">
      <c r="A181" s="134"/>
      <c r="B181" s="10"/>
      <c r="C181" s="66"/>
      <c r="D181" s="75"/>
      <c r="E181" s="76"/>
      <c r="F181" s="163"/>
      <c r="G181" s="86"/>
      <c r="H181" s="86"/>
      <c r="I181" s="86"/>
      <c r="J181" s="86"/>
      <c r="K181" s="187"/>
      <c r="L181" s="90"/>
      <c r="M181" s="89"/>
    </row>
    <row r="182" spans="1:13">
      <c r="A182" s="134"/>
      <c r="B182" s="10"/>
      <c r="C182" s="66"/>
      <c r="D182" s="75"/>
      <c r="E182" s="76"/>
      <c r="F182" s="163"/>
      <c r="G182" s="86"/>
      <c r="H182" s="86"/>
      <c r="I182" s="86"/>
      <c r="J182" s="86"/>
      <c r="K182" s="187"/>
      <c r="L182" s="90"/>
      <c r="M182" s="89"/>
    </row>
    <row r="183" spans="1:13">
      <c r="A183" s="134"/>
      <c r="B183" s="10"/>
      <c r="C183" s="66"/>
      <c r="D183" s="75"/>
      <c r="E183" s="76"/>
      <c r="F183" s="163"/>
      <c r="G183" s="86"/>
      <c r="H183" s="86"/>
      <c r="I183" s="86"/>
      <c r="J183" s="86"/>
      <c r="K183" s="187"/>
      <c r="L183" s="90"/>
      <c r="M183" s="89"/>
    </row>
    <row r="184" spans="1:13">
      <c r="A184" s="134"/>
      <c r="B184" s="10"/>
      <c r="C184" s="66"/>
      <c r="D184" s="75"/>
      <c r="E184" s="76"/>
      <c r="F184" s="163"/>
      <c r="G184" s="86"/>
      <c r="H184" s="86"/>
      <c r="I184" s="86"/>
      <c r="J184" s="86"/>
      <c r="K184" s="187"/>
      <c r="L184" s="90"/>
      <c r="M184" s="89"/>
    </row>
    <row r="185" spans="1:13">
      <c r="A185" s="134"/>
      <c r="B185" s="10"/>
      <c r="C185" s="66"/>
      <c r="D185" s="75"/>
      <c r="E185" s="76"/>
      <c r="F185" s="163"/>
      <c r="G185" s="86"/>
      <c r="H185" s="86"/>
      <c r="I185" s="86"/>
      <c r="J185" s="86"/>
      <c r="K185" s="187"/>
      <c r="L185" s="90"/>
      <c r="M185" s="89"/>
    </row>
    <row r="186" spans="1:13">
      <c r="A186" s="134"/>
      <c r="B186" s="10"/>
      <c r="C186" s="66"/>
      <c r="D186" s="75"/>
      <c r="E186" s="76"/>
      <c r="F186" s="163"/>
      <c r="G186" s="86"/>
      <c r="H186" s="86"/>
      <c r="I186" s="86"/>
      <c r="J186" s="86"/>
      <c r="K186" s="187"/>
      <c r="L186" s="90"/>
      <c r="M186" s="89"/>
    </row>
    <row r="187" spans="1:13">
      <c r="A187" s="134"/>
      <c r="B187" s="10"/>
      <c r="C187" s="66"/>
      <c r="D187" s="75"/>
      <c r="E187" s="76"/>
      <c r="F187" s="163"/>
      <c r="G187" s="86"/>
      <c r="H187" s="86"/>
      <c r="I187" s="86"/>
      <c r="J187" s="86"/>
      <c r="K187" s="187"/>
      <c r="L187" s="90"/>
      <c r="M187" s="89"/>
    </row>
    <row r="188" spans="1:13">
      <c r="A188" s="134"/>
      <c r="B188" s="10"/>
      <c r="C188" s="66"/>
      <c r="D188" s="75"/>
      <c r="E188" s="76"/>
      <c r="F188" s="163"/>
      <c r="G188" s="86"/>
      <c r="H188" s="86"/>
      <c r="I188" s="86"/>
      <c r="J188" s="86"/>
      <c r="K188" s="187"/>
      <c r="L188" s="90"/>
      <c r="M188" s="89"/>
    </row>
    <row r="189" spans="1:13">
      <c r="A189" s="134"/>
      <c r="B189" s="10"/>
      <c r="C189" s="66"/>
      <c r="D189" s="75"/>
      <c r="E189" s="76"/>
      <c r="F189" s="163"/>
      <c r="G189" s="86"/>
      <c r="H189" s="86"/>
      <c r="I189" s="86"/>
      <c r="J189" s="86"/>
      <c r="K189" s="187"/>
      <c r="L189" s="90"/>
      <c r="M189" s="89"/>
    </row>
    <row r="190" spans="1:13">
      <c r="A190" s="134"/>
      <c r="B190" s="10"/>
      <c r="C190" s="66"/>
      <c r="D190" s="75"/>
      <c r="E190" s="76"/>
      <c r="F190" s="163"/>
      <c r="G190" s="86"/>
      <c r="H190" s="86"/>
      <c r="I190" s="86"/>
      <c r="J190" s="86"/>
      <c r="K190" s="187"/>
      <c r="L190" s="90"/>
      <c r="M190" s="89"/>
    </row>
    <row r="191" spans="1:13">
      <c r="A191" s="134"/>
      <c r="B191" s="10"/>
      <c r="C191" s="66"/>
      <c r="D191" s="75"/>
      <c r="E191" s="76"/>
      <c r="F191" s="163"/>
      <c r="G191" s="86"/>
      <c r="H191" s="86"/>
      <c r="I191" s="86"/>
      <c r="J191" s="86"/>
      <c r="K191" s="187"/>
      <c r="L191" s="90"/>
      <c r="M191" s="89"/>
    </row>
    <row r="192" spans="1:13">
      <c r="A192" s="134"/>
      <c r="B192" s="10"/>
      <c r="C192" s="66"/>
      <c r="D192" s="75"/>
      <c r="E192" s="76"/>
      <c r="F192" s="163"/>
      <c r="G192" s="86"/>
      <c r="H192" s="86"/>
      <c r="I192" s="86"/>
      <c r="J192" s="86"/>
      <c r="K192" s="187"/>
      <c r="L192" s="90"/>
      <c r="M192" s="89"/>
    </row>
    <row r="193" spans="1:13">
      <c r="A193" s="134"/>
      <c r="B193" s="10"/>
      <c r="C193" s="66"/>
      <c r="D193" s="75"/>
      <c r="E193" s="76"/>
      <c r="F193" s="163"/>
      <c r="G193" s="86"/>
      <c r="H193" s="86"/>
      <c r="I193" s="86"/>
      <c r="J193" s="86"/>
      <c r="K193" s="187"/>
      <c r="L193" s="90"/>
      <c r="M193" s="89"/>
    </row>
    <row r="194" spans="1:13">
      <c r="A194" s="134"/>
      <c r="B194" s="10"/>
      <c r="C194" s="66"/>
      <c r="D194" s="75"/>
      <c r="E194" s="76"/>
      <c r="F194" s="163"/>
      <c r="G194" s="86"/>
      <c r="H194" s="86"/>
      <c r="I194" s="86"/>
      <c r="J194" s="86"/>
      <c r="K194" s="187"/>
      <c r="L194" s="90"/>
      <c r="M194" s="89"/>
    </row>
    <row r="195" spans="1:13">
      <c r="A195" s="134"/>
      <c r="B195" s="10"/>
      <c r="C195" s="66"/>
      <c r="D195" s="75"/>
      <c r="E195" s="76"/>
      <c r="F195" s="163"/>
      <c r="G195" s="86"/>
      <c r="H195" s="86"/>
      <c r="I195" s="86"/>
      <c r="J195" s="86"/>
      <c r="K195" s="187"/>
      <c r="L195" s="90"/>
      <c r="M195" s="89"/>
    </row>
    <row r="196" spans="1:13">
      <c r="A196" s="134"/>
      <c r="B196" s="10"/>
      <c r="C196" s="66"/>
      <c r="D196" s="75"/>
      <c r="E196" s="76"/>
      <c r="F196" s="163"/>
      <c r="G196" s="86"/>
      <c r="H196" s="86"/>
      <c r="I196" s="86"/>
      <c r="J196" s="86"/>
      <c r="K196" s="187"/>
      <c r="L196" s="90"/>
      <c r="M196" s="89"/>
    </row>
    <row r="197" spans="1:13">
      <c r="A197" s="134"/>
      <c r="B197" s="10"/>
      <c r="C197" s="66"/>
      <c r="D197" s="75"/>
      <c r="E197" s="76"/>
      <c r="F197" s="163"/>
      <c r="G197" s="86"/>
      <c r="H197" s="86"/>
      <c r="I197" s="86"/>
      <c r="J197" s="86"/>
      <c r="K197" s="187"/>
      <c r="L197" s="90"/>
      <c r="M197" s="89"/>
    </row>
    <row r="198" spans="1:13">
      <c r="A198" s="134"/>
      <c r="B198" s="10"/>
      <c r="C198" s="66"/>
      <c r="D198" s="75"/>
      <c r="E198" s="76"/>
      <c r="F198" s="163"/>
      <c r="G198" s="86"/>
      <c r="H198" s="86"/>
      <c r="I198" s="86"/>
      <c r="J198" s="86"/>
      <c r="K198" s="187"/>
      <c r="L198" s="90"/>
      <c r="M198" s="89"/>
    </row>
    <row r="199" spans="1:13">
      <c r="A199" s="134"/>
      <c r="B199" s="10"/>
      <c r="C199" s="66"/>
      <c r="D199" s="75"/>
      <c r="E199" s="76"/>
      <c r="F199" s="163"/>
      <c r="G199" s="86"/>
      <c r="H199" s="86"/>
      <c r="I199" s="86"/>
      <c r="J199" s="86"/>
      <c r="K199" s="187"/>
      <c r="L199" s="90"/>
      <c r="M199" s="89"/>
    </row>
    <row r="200" spans="1:13">
      <c r="A200" s="134"/>
      <c r="B200" s="10"/>
      <c r="C200" s="66"/>
      <c r="D200" s="75"/>
      <c r="E200" s="76"/>
      <c r="F200" s="163"/>
      <c r="G200" s="86"/>
      <c r="H200" s="86"/>
      <c r="I200" s="86"/>
      <c r="J200" s="86"/>
      <c r="K200" s="187"/>
      <c r="L200" s="90"/>
      <c r="M200" s="89"/>
    </row>
    <row r="201" spans="1:13">
      <c r="A201" s="134"/>
      <c r="B201" s="10"/>
      <c r="C201" s="66"/>
      <c r="D201" s="75"/>
      <c r="E201" s="76"/>
      <c r="F201" s="163"/>
      <c r="G201" s="86"/>
      <c r="H201" s="86"/>
      <c r="I201" s="86"/>
      <c r="J201" s="86"/>
      <c r="K201" s="187"/>
      <c r="L201" s="90"/>
      <c r="M201" s="89"/>
    </row>
    <row r="202" spans="1:13">
      <c r="A202" s="134"/>
      <c r="B202" s="10"/>
      <c r="C202" s="66"/>
      <c r="D202" s="75"/>
      <c r="E202" s="76"/>
      <c r="F202" s="163"/>
      <c r="G202" s="86"/>
      <c r="H202" s="86"/>
      <c r="I202" s="86"/>
      <c r="J202" s="86"/>
      <c r="K202" s="187"/>
      <c r="L202" s="90"/>
      <c r="M202" s="89"/>
    </row>
    <row r="203" spans="1:13">
      <c r="A203" s="134"/>
      <c r="B203" s="10"/>
      <c r="C203" s="66"/>
      <c r="D203" s="75"/>
      <c r="E203" s="76"/>
      <c r="F203" s="163"/>
      <c r="G203" s="86"/>
      <c r="H203" s="86"/>
      <c r="I203" s="86"/>
      <c r="J203" s="86"/>
      <c r="K203" s="187"/>
      <c r="L203" s="90"/>
      <c r="M203" s="89"/>
    </row>
    <row r="204" spans="1:13">
      <c r="A204" s="134"/>
      <c r="B204" s="10"/>
      <c r="C204" s="66"/>
      <c r="D204" s="75"/>
      <c r="E204" s="76"/>
      <c r="F204" s="163"/>
      <c r="G204" s="86"/>
      <c r="H204" s="86"/>
      <c r="I204" s="86"/>
      <c r="J204" s="86"/>
      <c r="K204" s="187"/>
      <c r="L204" s="90"/>
      <c r="M204" s="89"/>
    </row>
    <row r="205" spans="1:13">
      <c r="A205" s="134"/>
      <c r="B205" s="10"/>
      <c r="C205" s="66"/>
      <c r="D205" s="75"/>
      <c r="E205" s="76"/>
      <c r="F205" s="163"/>
      <c r="G205" s="86"/>
      <c r="H205" s="86"/>
      <c r="I205" s="86"/>
      <c r="J205" s="86"/>
      <c r="K205" s="187"/>
      <c r="L205" s="90"/>
      <c r="M205" s="89"/>
    </row>
    <row r="206" spans="1:13">
      <c r="A206" s="134"/>
      <c r="B206" s="10"/>
      <c r="C206" s="66"/>
      <c r="D206" s="75"/>
      <c r="E206" s="76"/>
      <c r="F206" s="163"/>
      <c r="G206" s="86"/>
      <c r="H206" s="86"/>
      <c r="I206" s="86"/>
      <c r="J206" s="86"/>
      <c r="K206" s="187"/>
      <c r="L206" s="90"/>
      <c r="M206" s="89"/>
    </row>
    <row r="207" spans="1:13">
      <c r="A207" s="134"/>
      <c r="B207" s="10"/>
      <c r="C207" s="66"/>
      <c r="D207" s="75"/>
      <c r="E207" s="76"/>
      <c r="F207" s="163"/>
      <c r="G207" s="86"/>
      <c r="H207" s="86"/>
      <c r="I207" s="86"/>
      <c r="J207" s="86"/>
      <c r="K207" s="187"/>
      <c r="L207" s="90"/>
      <c r="M207" s="89"/>
    </row>
    <row r="208" spans="1:13">
      <c r="A208" s="134"/>
      <c r="B208" s="10"/>
      <c r="C208" s="66"/>
      <c r="D208" s="75"/>
      <c r="E208" s="76"/>
      <c r="F208" s="163"/>
      <c r="G208" s="86"/>
      <c r="H208" s="86"/>
      <c r="I208" s="86"/>
      <c r="J208" s="86"/>
      <c r="K208" s="187"/>
      <c r="L208" s="90"/>
      <c r="M208" s="89"/>
    </row>
    <row r="209" spans="1:13">
      <c r="A209" s="134"/>
      <c r="B209" s="10"/>
      <c r="C209" s="66"/>
      <c r="D209" s="75"/>
      <c r="E209" s="76"/>
      <c r="F209" s="163"/>
      <c r="G209" s="86"/>
      <c r="H209" s="86"/>
      <c r="I209" s="86"/>
      <c r="J209" s="86"/>
      <c r="K209" s="187"/>
      <c r="L209" s="90"/>
      <c r="M209" s="89"/>
    </row>
    <row r="210" spans="1:13">
      <c r="A210" s="134"/>
      <c r="B210" s="10"/>
      <c r="C210" s="66"/>
      <c r="D210" s="75"/>
      <c r="E210" s="76"/>
      <c r="F210" s="163"/>
      <c r="G210" s="86"/>
      <c r="H210" s="86"/>
      <c r="I210" s="86"/>
      <c r="J210" s="86"/>
      <c r="K210" s="187"/>
      <c r="L210" s="90"/>
      <c r="M210" s="89"/>
    </row>
    <row r="211" spans="1:13">
      <c r="A211" s="134"/>
      <c r="B211" s="10"/>
      <c r="C211" s="66"/>
      <c r="D211" s="75"/>
      <c r="E211" s="76"/>
      <c r="F211" s="163"/>
      <c r="G211" s="86"/>
      <c r="H211" s="86"/>
      <c r="I211" s="86"/>
      <c r="J211" s="86"/>
      <c r="K211" s="187"/>
      <c r="L211" s="90"/>
      <c r="M211" s="89"/>
    </row>
    <row r="212" spans="1:13">
      <c r="A212" s="134"/>
      <c r="B212" s="10"/>
      <c r="C212" s="66"/>
      <c r="D212" s="75"/>
      <c r="E212" s="76"/>
      <c r="F212" s="163"/>
      <c r="G212" s="86"/>
      <c r="H212" s="86"/>
      <c r="I212" s="86"/>
      <c r="J212" s="86"/>
      <c r="K212" s="187"/>
      <c r="L212" s="90"/>
      <c r="M212" s="89"/>
    </row>
    <row r="213" spans="1:13">
      <c r="A213" s="134"/>
      <c r="B213" s="10"/>
      <c r="C213" s="66"/>
      <c r="D213" s="75"/>
      <c r="E213" s="76"/>
      <c r="F213" s="163"/>
      <c r="G213" s="86"/>
      <c r="H213" s="86"/>
      <c r="I213" s="86"/>
      <c r="J213" s="86"/>
      <c r="K213" s="187"/>
      <c r="L213" s="90"/>
      <c r="M213" s="89"/>
    </row>
    <row r="214" spans="1:13">
      <c r="A214" s="134"/>
      <c r="B214" s="10"/>
      <c r="C214" s="66"/>
      <c r="D214" s="75"/>
      <c r="E214" s="76"/>
      <c r="F214" s="163"/>
      <c r="G214" s="86"/>
      <c r="H214" s="86"/>
      <c r="I214" s="86"/>
      <c r="J214" s="86"/>
      <c r="K214" s="187"/>
      <c r="L214" s="90"/>
      <c r="M214" s="89"/>
    </row>
    <row r="215" spans="1:13">
      <c r="A215" s="134"/>
      <c r="B215" s="10"/>
      <c r="C215" s="66"/>
      <c r="D215" s="75"/>
      <c r="E215" s="76"/>
      <c r="F215" s="163"/>
      <c r="G215" s="86"/>
      <c r="H215" s="86"/>
      <c r="I215" s="86"/>
      <c r="J215" s="86"/>
      <c r="K215" s="187"/>
      <c r="L215" s="90"/>
      <c r="M215" s="89"/>
    </row>
    <row r="216" spans="1:13">
      <c r="A216" s="134"/>
      <c r="B216" s="10"/>
      <c r="C216" s="66"/>
      <c r="D216" s="75"/>
      <c r="E216" s="76"/>
      <c r="F216" s="163"/>
      <c r="G216" s="86"/>
      <c r="H216" s="86"/>
      <c r="I216" s="86"/>
      <c r="J216" s="86"/>
      <c r="K216" s="187"/>
      <c r="L216" s="90"/>
      <c r="M216" s="89"/>
    </row>
    <row r="217" spans="1:13">
      <c r="A217" s="134"/>
      <c r="B217" s="10"/>
      <c r="C217" s="66"/>
      <c r="D217" s="75"/>
      <c r="E217" s="76"/>
      <c r="F217" s="163"/>
      <c r="G217" s="86"/>
      <c r="H217" s="86"/>
      <c r="I217" s="86"/>
      <c r="J217" s="86"/>
      <c r="K217" s="187"/>
      <c r="L217" s="90"/>
      <c r="M217" s="89"/>
    </row>
    <row r="218" spans="1:13">
      <c r="A218" s="134"/>
      <c r="B218" s="10"/>
      <c r="C218" s="66"/>
      <c r="D218" s="75"/>
      <c r="E218" s="76"/>
      <c r="F218" s="163"/>
      <c r="G218" s="86"/>
      <c r="H218" s="86"/>
      <c r="I218" s="86"/>
      <c r="J218" s="86"/>
      <c r="K218" s="187"/>
      <c r="L218" s="90"/>
      <c r="M218" s="89"/>
    </row>
    <row r="219" spans="1:13">
      <c r="A219" s="134"/>
      <c r="B219" s="10"/>
      <c r="C219" s="66"/>
      <c r="D219" s="75"/>
      <c r="E219" s="76"/>
      <c r="F219" s="163"/>
      <c r="G219" s="86"/>
      <c r="H219" s="86"/>
      <c r="I219" s="86"/>
      <c r="J219" s="86"/>
      <c r="K219" s="187"/>
      <c r="L219" s="90"/>
      <c r="M219" s="89"/>
    </row>
    <row r="220" spans="1:13">
      <c r="A220" s="134"/>
      <c r="B220" s="10"/>
      <c r="C220" s="66"/>
      <c r="D220" s="75"/>
      <c r="E220" s="76"/>
      <c r="F220" s="163"/>
      <c r="G220" s="86"/>
      <c r="H220" s="86"/>
      <c r="I220" s="86"/>
      <c r="J220" s="86"/>
      <c r="K220" s="187"/>
      <c r="L220" s="90"/>
      <c r="M220" s="89"/>
    </row>
    <row r="221" spans="1:13">
      <c r="A221" s="134"/>
      <c r="B221" s="10"/>
      <c r="C221" s="66"/>
      <c r="D221" s="75"/>
      <c r="E221" s="76"/>
      <c r="F221" s="163"/>
      <c r="G221" s="86"/>
      <c r="H221" s="86"/>
      <c r="I221" s="86"/>
      <c r="J221" s="86"/>
      <c r="K221" s="187"/>
      <c r="L221" s="90"/>
      <c r="M221" s="89"/>
    </row>
    <row r="222" spans="1:13">
      <c r="A222" s="134"/>
      <c r="B222" s="10"/>
      <c r="C222" s="66"/>
      <c r="D222" s="75"/>
      <c r="E222" s="76"/>
      <c r="F222" s="163"/>
      <c r="G222" s="86"/>
      <c r="H222" s="86"/>
      <c r="I222" s="86"/>
      <c r="J222" s="86"/>
      <c r="K222" s="187"/>
      <c r="L222" s="90"/>
      <c r="M222" s="89"/>
    </row>
    <row r="223" spans="1:13">
      <c r="A223" s="134"/>
      <c r="B223" s="10"/>
      <c r="C223" s="66"/>
      <c r="D223" s="75"/>
      <c r="E223" s="76"/>
      <c r="F223" s="163"/>
      <c r="G223" s="86"/>
      <c r="H223" s="86"/>
      <c r="I223" s="86"/>
      <c r="J223" s="86"/>
      <c r="K223" s="187"/>
      <c r="L223" s="90"/>
      <c r="M223" s="89"/>
    </row>
    <row r="224" spans="1:13">
      <c r="A224" s="134"/>
      <c r="B224" s="10"/>
      <c r="C224" s="66"/>
      <c r="D224" s="75"/>
      <c r="E224" s="76"/>
      <c r="F224" s="163"/>
      <c r="G224" s="86"/>
      <c r="H224" s="86"/>
      <c r="I224" s="86"/>
      <c r="J224" s="86"/>
      <c r="K224" s="187"/>
      <c r="L224" s="90"/>
      <c r="M224" s="89"/>
    </row>
    <row r="225" spans="1:13">
      <c r="A225" s="134"/>
      <c r="B225" s="10"/>
      <c r="C225" s="66"/>
      <c r="D225" s="75"/>
      <c r="E225" s="76"/>
      <c r="F225" s="163"/>
      <c r="G225" s="86"/>
      <c r="H225" s="86"/>
      <c r="I225" s="86"/>
      <c r="J225" s="86"/>
      <c r="K225" s="187"/>
      <c r="L225" s="90"/>
      <c r="M225" s="89"/>
    </row>
    <row r="226" spans="1:13">
      <c r="A226" s="134"/>
      <c r="B226" s="10"/>
      <c r="C226" s="66"/>
      <c r="D226" s="75"/>
      <c r="E226" s="76"/>
      <c r="F226" s="163"/>
      <c r="G226" s="86"/>
      <c r="H226" s="86"/>
      <c r="I226" s="86"/>
      <c r="J226" s="86"/>
      <c r="K226" s="187"/>
      <c r="L226" s="90"/>
      <c r="M226" s="89"/>
    </row>
    <row r="227" spans="1:13">
      <c r="A227" s="134"/>
      <c r="B227" s="10"/>
      <c r="C227" s="66"/>
      <c r="D227" s="75"/>
      <c r="E227" s="76"/>
      <c r="F227" s="163"/>
      <c r="G227" s="86"/>
      <c r="H227" s="86"/>
      <c r="I227" s="86"/>
      <c r="J227" s="86"/>
      <c r="K227" s="187"/>
      <c r="L227" s="90"/>
      <c r="M227" s="89"/>
    </row>
    <row r="228" spans="1:13">
      <c r="A228" s="134"/>
      <c r="B228" s="10"/>
      <c r="C228" s="66"/>
      <c r="D228" s="75"/>
      <c r="E228" s="76"/>
      <c r="F228" s="163"/>
      <c r="G228" s="86"/>
      <c r="H228" s="86"/>
      <c r="I228" s="86"/>
      <c r="J228" s="86"/>
      <c r="K228" s="187"/>
      <c r="L228" s="90"/>
      <c r="M228" s="89"/>
    </row>
    <row r="229" spans="1:13">
      <c r="A229" s="134"/>
      <c r="B229" s="10"/>
      <c r="C229" s="66"/>
      <c r="D229" s="75"/>
      <c r="E229" s="76"/>
      <c r="F229" s="163"/>
      <c r="G229" s="86"/>
      <c r="H229" s="86"/>
      <c r="I229" s="86"/>
      <c r="J229" s="86"/>
      <c r="K229" s="187"/>
      <c r="L229" s="90"/>
      <c r="M229" s="89"/>
    </row>
    <row r="230" spans="1:13">
      <c r="A230" s="134"/>
      <c r="B230" s="10"/>
      <c r="C230" s="66"/>
      <c r="D230" s="75"/>
      <c r="E230" s="76"/>
      <c r="F230" s="163"/>
      <c r="G230" s="86"/>
      <c r="H230" s="86"/>
      <c r="I230" s="86"/>
      <c r="J230" s="86"/>
      <c r="K230" s="187"/>
      <c r="L230" s="90"/>
      <c r="M230" s="89"/>
    </row>
    <row r="231" spans="1:13">
      <c r="A231" s="134"/>
      <c r="B231" s="10"/>
      <c r="C231" s="66"/>
      <c r="D231" s="75"/>
      <c r="E231" s="76"/>
      <c r="F231" s="163"/>
      <c r="G231" s="86"/>
      <c r="H231" s="86"/>
      <c r="I231" s="86"/>
      <c r="J231" s="86"/>
      <c r="K231" s="187"/>
      <c r="L231" s="90"/>
      <c r="M231" s="89"/>
    </row>
    <row r="232" spans="1:13">
      <c r="A232" s="134"/>
      <c r="B232" s="10"/>
      <c r="C232" s="66"/>
      <c r="D232" s="75"/>
      <c r="E232" s="76"/>
      <c r="F232" s="163"/>
      <c r="G232" s="86"/>
      <c r="H232" s="86"/>
      <c r="I232" s="86"/>
      <c r="J232" s="86"/>
      <c r="K232" s="187"/>
      <c r="L232" s="90"/>
      <c r="M232" s="89"/>
    </row>
    <row r="233" spans="1:13">
      <c r="A233" s="134"/>
      <c r="B233" s="10"/>
      <c r="C233" s="66"/>
      <c r="D233" s="75"/>
      <c r="E233" s="76"/>
      <c r="F233" s="163"/>
      <c r="G233" s="86"/>
      <c r="H233" s="86"/>
      <c r="I233" s="86"/>
      <c r="J233" s="86"/>
      <c r="K233" s="187"/>
      <c r="L233" s="90"/>
      <c r="M233" s="89"/>
    </row>
    <row r="234" spans="1:13">
      <c r="A234" s="134"/>
      <c r="B234" s="10"/>
      <c r="C234" s="66"/>
      <c r="D234" s="75"/>
      <c r="E234" s="76"/>
      <c r="F234" s="163"/>
      <c r="G234" s="86"/>
      <c r="H234" s="86"/>
      <c r="I234" s="86"/>
      <c r="J234" s="86"/>
      <c r="K234" s="187"/>
      <c r="L234" s="90"/>
      <c r="M234" s="89"/>
    </row>
    <row r="235" spans="1:13">
      <c r="A235" s="134"/>
      <c r="B235" s="10"/>
      <c r="C235" s="66"/>
      <c r="D235" s="75"/>
      <c r="E235" s="76"/>
      <c r="F235" s="163"/>
      <c r="G235" s="86"/>
      <c r="H235" s="86"/>
      <c r="I235" s="86"/>
      <c r="J235" s="86"/>
      <c r="K235" s="187"/>
      <c r="L235" s="90"/>
      <c r="M235" s="89"/>
    </row>
    <row r="236" spans="1:13">
      <c r="A236" s="134"/>
      <c r="B236" s="10"/>
      <c r="C236" s="66"/>
      <c r="D236" s="75"/>
      <c r="E236" s="76"/>
      <c r="F236" s="163"/>
      <c r="G236" s="86"/>
      <c r="H236" s="86"/>
      <c r="I236" s="86"/>
      <c r="J236" s="86"/>
      <c r="K236" s="187"/>
      <c r="L236" s="90"/>
      <c r="M236" s="89"/>
    </row>
    <row r="237" spans="1:13">
      <c r="A237" s="134"/>
      <c r="B237" s="10"/>
      <c r="C237" s="66"/>
      <c r="D237" s="75"/>
      <c r="E237" s="76"/>
      <c r="F237" s="163"/>
      <c r="G237" s="86"/>
      <c r="H237" s="86"/>
      <c r="I237" s="86"/>
      <c r="J237" s="86"/>
      <c r="K237" s="187"/>
      <c r="L237" s="90"/>
      <c r="M237" s="89"/>
    </row>
    <row r="238" spans="1:13">
      <c r="A238" s="134"/>
      <c r="B238" s="10"/>
      <c r="C238" s="66"/>
      <c r="D238" s="75"/>
      <c r="E238" s="76"/>
      <c r="F238" s="163"/>
      <c r="G238" s="86"/>
      <c r="H238" s="86"/>
      <c r="I238" s="86"/>
      <c r="J238" s="86"/>
      <c r="K238" s="187"/>
      <c r="L238" s="90"/>
      <c r="M238" s="89"/>
    </row>
    <row r="239" spans="1:13">
      <c r="A239" s="134"/>
      <c r="B239" s="10"/>
      <c r="C239" s="66"/>
      <c r="D239" s="75"/>
      <c r="E239" s="76"/>
      <c r="F239" s="163"/>
      <c r="G239" s="86"/>
      <c r="H239" s="86"/>
      <c r="I239" s="86"/>
      <c r="J239" s="86"/>
      <c r="K239" s="187"/>
      <c r="L239" s="90"/>
      <c r="M239" s="89"/>
    </row>
    <row r="240" spans="1:13">
      <c r="A240" s="134"/>
      <c r="B240" s="10"/>
      <c r="C240" s="66"/>
      <c r="D240" s="75"/>
      <c r="E240" s="76"/>
      <c r="F240" s="163"/>
      <c r="G240" s="86"/>
      <c r="H240" s="86"/>
      <c r="I240" s="86"/>
      <c r="J240" s="86"/>
      <c r="K240" s="187"/>
      <c r="L240" s="90"/>
      <c r="M240" s="89"/>
    </row>
    <row r="241" spans="1:13">
      <c r="A241" s="134"/>
      <c r="B241" s="10"/>
      <c r="C241" s="66"/>
      <c r="D241" s="75"/>
      <c r="E241" s="76"/>
      <c r="F241" s="163"/>
      <c r="G241" s="86"/>
      <c r="H241" s="86"/>
      <c r="I241" s="86"/>
      <c r="J241" s="86"/>
      <c r="K241" s="187"/>
      <c r="L241" s="90"/>
      <c r="M241" s="89"/>
    </row>
    <row r="242" spans="1:13">
      <c r="A242" s="134"/>
      <c r="B242" s="10"/>
      <c r="C242" s="66"/>
      <c r="D242" s="75"/>
      <c r="E242" s="76"/>
      <c r="F242" s="163"/>
      <c r="G242" s="86"/>
      <c r="H242" s="86"/>
      <c r="I242" s="86"/>
      <c r="J242" s="86"/>
      <c r="K242" s="187"/>
      <c r="L242" s="90"/>
      <c r="M242" s="89"/>
    </row>
    <row r="243" spans="1:13">
      <c r="A243" s="134"/>
      <c r="B243" s="10"/>
      <c r="C243" s="66"/>
      <c r="D243" s="75"/>
      <c r="E243" s="76"/>
      <c r="F243" s="163"/>
      <c r="G243" s="86"/>
      <c r="H243" s="86"/>
      <c r="I243" s="86"/>
      <c r="J243" s="86"/>
      <c r="K243" s="187"/>
      <c r="L243" s="90"/>
      <c r="M243" s="89"/>
    </row>
    <row r="244" spans="1:13">
      <c r="A244" s="134"/>
      <c r="B244" s="10"/>
      <c r="C244" s="66"/>
      <c r="D244" s="75"/>
      <c r="E244" s="76"/>
      <c r="F244" s="163"/>
      <c r="G244" s="86"/>
      <c r="H244" s="86"/>
      <c r="I244" s="86"/>
      <c r="J244" s="86"/>
      <c r="K244" s="187"/>
      <c r="L244" s="90"/>
      <c r="M244" s="89"/>
    </row>
    <row r="245" spans="1:13">
      <c r="A245" s="134"/>
      <c r="B245" s="10"/>
      <c r="C245" s="66"/>
      <c r="D245" s="75"/>
      <c r="E245" s="76"/>
      <c r="F245" s="163"/>
      <c r="G245" s="86"/>
      <c r="H245" s="86"/>
      <c r="I245" s="86"/>
      <c r="J245" s="86"/>
      <c r="K245" s="187"/>
      <c r="L245" s="90"/>
      <c r="M245" s="89"/>
    </row>
    <row r="246" spans="1:13">
      <c r="A246" s="134"/>
      <c r="B246" s="10"/>
      <c r="C246" s="66"/>
      <c r="D246" s="75"/>
      <c r="E246" s="76"/>
      <c r="F246" s="163"/>
      <c r="G246" s="86"/>
      <c r="H246" s="86"/>
      <c r="I246" s="86"/>
      <c r="J246" s="86"/>
      <c r="K246" s="187"/>
      <c r="L246" s="90"/>
      <c r="M246" s="89"/>
    </row>
    <row r="247" spans="1:13">
      <c r="A247" s="134"/>
      <c r="B247" s="10"/>
      <c r="C247" s="66"/>
      <c r="D247" s="75"/>
      <c r="E247" s="76"/>
      <c r="F247" s="163"/>
      <c r="G247" s="86"/>
      <c r="H247" s="86"/>
      <c r="I247" s="86"/>
      <c r="J247" s="86"/>
      <c r="K247" s="187"/>
      <c r="L247" s="90"/>
      <c r="M247" s="89"/>
    </row>
    <row r="248" spans="1:13">
      <c r="A248" s="134"/>
      <c r="B248" s="10"/>
      <c r="C248" s="66"/>
      <c r="D248" s="75"/>
      <c r="E248" s="76"/>
      <c r="F248" s="163"/>
      <c r="G248" s="86"/>
      <c r="H248" s="86"/>
      <c r="I248" s="86"/>
      <c r="J248" s="86"/>
      <c r="K248" s="187"/>
      <c r="L248" s="90"/>
      <c r="M248" s="89"/>
    </row>
    <row r="249" spans="1:13">
      <c r="A249" s="134"/>
      <c r="B249" s="10"/>
      <c r="C249" s="66"/>
      <c r="D249" s="75"/>
      <c r="E249" s="76"/>
      <c r="F249" s="163"/>
      <c r="G249" s="86"/>
      <c r="H249" s="86"/>
      <c r="I249" s="86"/>
      <c r="J249" s="86"/>
      <c r="K249" s="187"/>
      <c r="L249" s="90"/>
      <c r="M249" s="89"/>
    </row>
    <row r="250" spans="1:13">
      <c r="A250" s="134"/>
      <c r="B250" s="10"/>
      <c r="C250" s="66"/>
      <c r="D250" s="75"/>
      <c r="E250" s="76"/>
      <c r="F250" s="163"/>
      <c r="G250" s="86"/>
      <c r="H250" s="86"/>
      <c r="I250" s="86"/>
      <c r="J250" s="86"/>
      <c r="K250" s="187"/>
      <c r="L250" s="90"/>
      <c r="M250" s="89"/>
    </row>
    <row r="251" spans="1:13">
      <c r="A251" s="134"/>
      <c r="B251" s="10"/>
      <c r="C251" s="66"/>
      <c r="D251" s="75"/>
      <c r="E251" s="76"/>
      <c r="F251" s="163"/>
      <c r="G251" s="86"/>
      <c r="H251" s="86"/>
      <c r="I251" s="86"/>
      <c r="J251" s="86"/>
      <c r="K251" s="187"/>
      <c r="L251" s="90"/>
      <c r="M251" s="89"/>
    </row>
    <row r="252" spans="1:13">
      <c r="A252" s="134"/>
      <c r="B252" s="10"/>
      <c r="C252" s="66"/>
      <c r="D252" s="75"/>
      <c r="E252" s="76"/>
      <c r="F252" s="163"/>
      <c r="G252" s="86"/>
      <c r="H252" s="86"/>
      <c r="I252" s="86"/>
      <c r="J252" s="86"/>
      <c r="K252" s="187"/>
      <c r="L252" s="90"/>
      <c r="M252" s="89"/>
    </row>
    <row r="253" spans="1:13">
      <c r="A253" s="134"/>
      <c r="B253" s="10"/>
      <c r="C253" s="66"/>
      <c r="D253" s="75"/>
      <c r="E253" s="76"/>
      <c r="F253" s="163"/>
      <c r="G253" s="86"/>
      <c r="H253" s="86"/>
      <c r="I253" s="86"/>
      <c r="J253" s="86"/>
      <c r="K253" s="187"/>
      <c r="L253" s="90"/>
      <c r="M253" s="89"/>
    </row>
    <row r="254" spans="1:13">
      <c r="A254" s="134"/>
      <c r="B254" s="10"/>
      <c r="C254" s="66"/>
      <c r="D254" s="75"/>
      <c r="E254" s="76"/>
      <c r="F254" s="163"/>
      <c r="G254" s="86"/>
      <c r="H254" s="86"/>
      <c r="I254" s="86"/>
      <c r="J254" s="86"/>
      <c r="K254" s="187"/>
      <c r="L254" s="90"/>
      <c r="M254" s="89"/>
    </row>
    <row r="255" spans="1:13">
      <c r="A255" s="134"/>
      <c r="B255" s="10"/>
      <c r="C255" s="66"/>
      <c r="D255" s="75"/>
      <c r="E255" s="76"/>
      <c r="F255" s="163"/>
      <c r="G255" s="86"/>
      <c r="H255" s="86"/>
      <c r="I255" s="86"/>
      <c r="J255" s="86"/>
      <c r="K255" s="187"/>
      <c r="L255" s="90"/>
      <c r="M255" s="89"/>
    </row>
    <row r="256" spans="1:13">
      <c r="A256" s="134"/>
      <c r="B256" s="10"/>
      <c r="C256" s="66"/>
      <c r="D256" s="75"/>
      <c r="E256" s="76"/>
      <c r="F256" s="163"/>
      <c r="G256" s="86"/>
      <c r="H256" s="86"/>
      <c r="I256" s="86"/>
      <c r="J256" s="86"/>
      <c r="K256" s="187"/>
      <c r="L256" s="90"/>
      <c r="M256" s="89"/>
    </row>
    <row r="257" spans="1:13">
      <c r="A257" s="134"/>
      <c r="B257" s="10"/>
      <c r="C257" s="66"/>
      <c r="D257" s="75"/>
      <c r="E257" s="76"/>
      <c r="F257" s="163"/>
      <c r="G257" s="86"/>
      <c r="H257" s="86"/>
      <c r="I257" s="86"/>
      <c r="J257" s="86"/>
      <c r="K257" s="187"/>
      <c r="L257" s="90"/>
      <c r="M257" s="89"/>
    </row>
    <row r="258" spans="1:13">
      <c r="A258" s="134"/>
      <c r="B258" s="10"/>
      <c r="C258" s="66"/>
      <c r="D258" s="75"/>
      <c r="E258" s="76"/>
      <c r="F258" s="163"/>
      <c r="G258" s="86"/>
      <c r="H258" s="86"/>
      <c r="I258" s="86"/>
      <c r="J258" s="86"/>
      <c r="K258" s="187"/>
      <c r="L258" s="90"/>
      <c r="M258" s="89"/>
    </row>
    <row r="259" spans="1:13">
      <c r="A259" s="134"/>
      <c r="B259" s="10"/>
      <c r="C259" s="66"/>
      <c r="D259" s="75"/>
      <c r="E259" s="76"/>
      <c r="F259" s="163"/>
      <c r="G259" s="86"/>
      <c r="H259" s="86"/>
      <c r="I259" s="86"/>
      <c r="J259" s="86"/>
      <c r="K259" s="187"/>
      <c r="L259" s="90"/>
      <c r="M259" s="89"/>
    </row>
    <row r="260" spans="1:13">
      <c r="A260" s="134"/>
      <c r="B260" s="10"/>
      <c r="C260" s="66"/>
      <c r="D260" s="75"/>
      <c r="E260" s="76"/>
      <c r="F260" s="163"/>
      <c r="G260" s="86"/>
      <c r="H260" s="86"/>
      <c r="I260" s="86"/>
      <c r="J260" s="86"/>
      <c r="K260" s="187"/>
      <c r="L260" s="90"/>
      <c r="M260" s="89"/>
    </row>
    <row r="261" spans="1:13">
      <c r="A261" s="134"/>
      <c r="B261" s="10"/>
      <c r="C261" s="66"/>
      <c r="D261" s="75"/>
      <c r="E261" s="76"/>
      <c r="F261" s="163"/>
      <c r="G261" s="86"/>
      <c r="H261" s="86"/>
      <c r="I261" s="86"/>
      <c r="J261" s="86"/>
      <c r="K261" s="187"/>
      <c r="L261" s="90"/>
      <c r="M261" s="89"/>
    </row>
    <row r="262" spans="1:13">
      <c r="A262" s="134"/>
      <c r="B262" s="10"/>
      <c r="C262" s="66"/>
      <c r="D262" s="75"/>
      <c r="E262" s="76"/>
      <c r="F262" s="163"/>
      <c r="G262" s="86"/>
      <c r="H262" s="86"/>
      <c r="I262" s="86"/>
      <c r="J262" s="86"/>
      <c r="K262" s="187"/>
      <c r="L262" s="90"/>
      <c r="M262" s="89"/>
    </row>
    <row r="263" spans="1:13">
      <c r="A263" s="134"/>
      <c r="B263" s="10"/>
      <c r="C263" s="66"/>
      <c r="D263" s="75"/>
      <c r="E263" s="76"/>
      <c r="F263" s="163"/>
      <c r="G263" s="86"/>
      <c r="H263" s="86"/>
      <c r="I263" s="86"/>
      <c r="J263" s="86"/>
      <c r="K263" s="187"/>
      <c r="L263" s="90"/>
      <c r="M263" s="89"/>
    </row>
    <row r="264" spans="1:13">
      <c r="A264" s="134"/>
      <c r="B264" s="10"/>
      <c r="C264" s="66"/>
      <c r="D264" s="75"/>
      <c r="E264" s="76"/>
      <c r="F264" s="163"/>
      <c r="G264" s="86"/>
      <c r="H264" s="86"/>
      <c r="I264" s="86"/>
      <c r="J264" s="86"/>
      <c r="K264" s="187"/>
      <c r="L264" s="90"/>
      <c r="M264" s="89"/>
    </row>
    <row r="265" spans="1:13">
      <c r="A265" s="134"/>
      <c r="B265" s="10"/>
      <c r="C265" s="66"/>
      <c r="D265" s="75"/>
      <c r="E265" s="76"/>
      <c r="F265" s="163"/>
      <c r="G265" s="86"/>
      <c r="H265" s="86"/>
      <c r="I265" s="86"/>
      <c r="J265" s="86"/>
      <c r="K265" s="187"/>
      <c r="L265" s="90"/>
      <c r="M265" s="89"/>
    </row>
    <row r="266" spans="1:13">
      <c r="A266" s="134"/>
      <c r="B266" s="10"/>
      <c r="C266" s="66"/>
      <c r="D266" s="75"/>
      <c r="E266" s="76"/>
      <c r="F266" s="163"/>
      <c r="G266" s="86"/>
      <c r="H266" s="86"/>
      <c r="I266" s="86"/>
      <c r="J266" s="86"/>
      <c r="K266" s="187"/>
      <c r="L266" s="90"/>
      <c r="M266" s="89"/>
    </row>
    <row r="267" spans="1:13">
      <c r="A267" s="134"/>
      <c r="B267" s="10"/>
      <c r="C267" s="66"/>
      <c r="D267" s="75"/>
      <c r="E267" s="76"/>
      <c r="F267" s="163"/>
      <c r="G267" s="86"/>
      <c r="H267" s="86"/>
      <c r="I267" s="86"/>
      <c r="J267" s="86"/>
      <c r="K267" s="187"/>
      <c r="L267" s="90"/>
      <c r="M267" s="89"/>
    </row>
    <row r="268" spans="1:13">
      <c r="A268" s="134"/>
      <c r="B268" s="10"/>
      <c r="C268" s="66"/>
      <c r="D268" s="75"/>
      <c r="E268" s="76"/>
      <c r="F268" s="163"/>
      <c r="G268" s="86"/>
      <c r="H268" s="86"/>
      <c r="I268" s="86"/>
      <c r="J268" s="86"/>
      <c r="K268" s="187"/>
      <c r="L268" s="90"/>
      <c r="M268" s="89"/>
    </row>
    <row r="269" spans="1:13">
      <c r="A269" s="134"/>
      <c r="B269" s="10"/>
      <c r="C269" s="66"/>
      <c r="D269" s="75"/>
      <c r="E269" s="76"/>
      <c r="F269" s="163"/>
      <c r="G269" s="86"/>
      <c r="H269" s="86"/>
      <c r="I269" s="86"/>
      <c r="J269" s="86"/>
      <c r="K269" s="187"/>
      <c r="L269" s="90"/>
      <c r="M269" s="89"/>
    </row>
    <row r="270" spans="1:13">
      <c r="A270" s="134"/>
      <c r="B270" s="10"/>
      <c r="C270" s="66"/>
      <c r="D270" s="75"/>
      <c r="E270" s="76"/>
      <c r="F270" s="163"/>
      <c r="G270" s="86"/>
      <c r="H270" s="86"/>
      <c r="I270" s="86"/>
      <c r="J270" s="86"/>
      <c r="K270" s="187"/>
      <c r="L270" s="90"/>
      <c r="M270" s="89"/>
    </row>
    <row r="271" spans="1:13">
      <c r="A271" s="134"/>
      <c r="B271" s="10"/>
      <c r="C271" s="66"/>
      <c r="D271" s="75"/>
      <c r="E271" s="76"/>
      <c r="F271" s="163"/>
      <c r="G271" s="86"/>
      <c r="H271" s="86"/>
      <c r="I271" s="86"/>
      <c r="J271" s="86"/>
      <c r="K271" s="187"/>
      <c r="L271" s="90"/>
      <c r="M271" s="89"/>
    </row>
    <row r="272" spans="1:13">
      <c r="A272" s="134"/>
      <c r="B272" s="10"/>
      <c r="C272" s="66"/>
      <c r="D272" s="75"/>
      <c r="E272" s="76"/>
      <c r="F272" s="163"/>
      <c r="G272" s="86"/>
      <c r="H272" s="86"/>
      <c r="I272" s="86"/>
      <c r="J272" s="86"/>
      <c r="K272" s="187"/>
      <c r="L272" s="90"/>
      <c r="M272" s="89"/>
    </row>
    <row r="273" spans="1:13">
      <c r="A273" s="134"/>
      <c r="B273" s="10"/>
      <c r="C273" s="66"/>
      <c r="D273" s="75"/>
      <c r="E273" s="76"/>
      <c r="F273" s="163"/>
      <c r="G273" s="86"/>
      <c r="H273" s="86"/>
      <c r="I273" s="86"/>
      <c r="J273" s="86"/>
      <c r="K273" s="187"/>
      <c r="L273" s="90"/>
      <c r="M273" s="89"/>
    </row>
    <row r="274" spans="1:13">
      <c r="A274" s="134"/>
      <c r="B274" s="10"/>
      <c r="C274" s="66"/>
      <c r="D274" s="75"/>
      <c r="E274" s="76"/>
      <c r="F274" s="163"/>
      <c r="G274" s="86"/>
      <c r="H274" s="86"/>
      <c r="I274" s="86"/>
      <c r="J274" s="86"/>
      <c r="K274" s="187"/>
      <c r="L274" s="90"/>
      <c r="M274" s="89"/>
    </row>
    <row r="275" spans="1:13">
      <c r="A275" s="134"/>
      <c r="B275" s="10"/>
      <c r="C275" s="66"/>
      <c r="D275" s="75"/>
      <c r="E275" s="76"/>
      <c r="F275" s="163"/>
      <c r="G275" s="86"/>
      <c r="H275" s="86"/>
      <c r="I275" s="86"/>
      <c r="J275" s="86"/>
      <c r="K275" s="187"/>
      <c r="L275" s="90"/>
      <c r="M275" s="89"/>
    </row>
    <row r="276" spans="1:13">
      <c r="A276" s="134"/>
      <c r="B276" s="10"/>
      <c r="C276" s="66"/>
      <c r="D276" s="75"/>
      <c r="E276" s="76"/>
      <c r="F276" s="163"/>
      <c r="G276" s="86"/>
      <c r="H276" s="86"/>
      <c r="I276" s="86"/>
      <c r="J276" s="86"/>
      <c r="K276" s="187"/>
      <c r="L276" s="90"/>
      <c r="M276" s="89"/>
    </row>
    <row r="277" spans="1:13">
      <c r="A277" s="134"/>
      <c r="B277" s="10"/>
      <c r="C277" s="66"/>
      <c r="D277" s="75"/>
      <c r="E277" s="76"/>
      <c r="F277" s="163"/>
      <c r="G277" s="86"/>
      <c r="H277" s="86"/>
      <c r="I277" s="86"/>
      <c r="J277" s="86"/>
      <c r="K277" s="187"/>
      <c r="L277" s="90"/>
      <c r="M277" s="89"/>
    </row>
    <row r="278" spans="1:13">
      <c r="A278" s="134"/>
      <c r="B278" s="10"/>
      <c r="C278" s="66"/>
      <c r="D278" s="75"/>
      <c r="E278" s="76"/>
      <c r="F278" s="163"/>
      <c r="G278" s="86"/>
      <c r="H278" s="86"/>
      <c r="I278" s="86"/>
      <c r="J278" s="86"/>
      <c r="K278" s="187"/>
      <c r="L278" s="90"/>
      <c r="M278" s="89"/>
    </row>
    <row r="279" spans="1:13">
      <c r="A279" s="134"/>
      <c r="B279" s="10"/>
      <c r="C279" s="66"/>
      <c r="D279" s="75"/>
      <c r="E279" s="76"/>
      <c r="F279" s="163"/>
      <c r="G279" s="86"/>
      <c r="H279" s="86"/>
      <c r="I279" s="86"/>
      <c r="J279" s="86"/>
      <c r="K279" s="187"/>
      <c r="L279" s="90"/>
      <c r="M279" s="89"/>
    </row>
    <row r="280" spans="1:13">
      <c r="A280" s="134"/>
      <c r="B280" s="10"/>
      <c r="C280" s="66"/>
      <c r="D280" s="75"/>
      <c r="E280" s="76"/>
      <c r="F280" s="163"/>
      <c r="G280" s="86"/>
      <c r="H280" s="86"/>
      <c r="I280" s="86"/>
      <c r="J280" s="86"/>
      <c r="K280" s="187"/>
      <c r="L280" s="90"/>
      <c r="M280" s="89"/>
    </row>
    <row r="281" spans="1:13">
      <c r="A281" s="134"/>
      <c r="B281" s="10"/>
      <c r="C281" s="66"/>
      <c r="D281" s="75"/>
      <c r="E281" s="76"/>
      <c r="F281" s="163"/>
      <c r="G281" s="86"/>
      <c r="H281" s="86"/>
      <c r="I281" s="86"/>
      <c r="J281" s="86"/>
      <c r="K281" s="187"/>
      <c r="L281" s="90"/>
      <c r="M281" s="89"/>
    </row>
    <row r="282" spans="1:13">
      <c r="A282" s="134"/>
      <c r="B282" s="10"/>
      <c r="C282" s="66"/>
      <c r="D282" s="75"/>
      <c r="E282" s="76"/>
      <c r="F282" s="163"/>
      <c r="G282" s="86"/>
      <c r="H282" s="86"/>
      <c r="I282" s="86"/>
      <c r="J282" s="86"/>
      <c r="K282" s="187"/>
      <c r="L282" s="90"/>
      <c r="M282" s="89"/>
    </row>
    <row r="283" spans="1:13">
      <c r="A283" s="134"/>
      <c r="B283" s="10"/>
      <c r="C283" s="66"/>
      <c r="D283" s="75"/>
      <c r="E283" s="76"/>
      <c r="F283" s="163"/>
      <c r="G283" s="86"/>
      <c r="H283" s="86"/>
      <c r="I283" s="86"/>
      <c r="J283" s="86"/>
      <c r="K283" s="187"/>
      <c r="L283" s="90"/>
      <c r="M283" s="89"/>
    </row>
    <row r="284" spans="1:13">
      <c r="A284" s="134"/>
      <c r="B284" s="10"/>
      <c r="C284" s="66"/>
      <c r="D284" s="75"/>
      <c r="E284" s="76"/>
      <c r="F284" s="163"/>
      <c r="G284" s="86"/>
      <c r="H284" s="86"/>
      <c r="I284" s="86"/>
      <c r="J284" s="86"/>
      <c r="K284" s="187"/>
      <c r="L284" s="90"/>
      <c r="M284" s="89"/>
    </row>
    <row r="285" spans="1:13">
      <c r="A285" s="134"/>
      <c r="B285" s="10"/>
      <c r="C285" s="66"/>
      <c r="D285" s="75"/>
      <c r="E285" s="76"/>
      <c r="F285" s="163"/>
      <c r="G285" s="86"/>
      <c r="H285" s="86"/>
      <c r="I285" s="86"/>
      <c r="J285" s="86"/>
      <c r="K285" s="187"/>
      <c r="L285" s="90"/>
      <c r="M285" s="89"/>
    </row>
    <row r="286" spans="1:13">
      <c r="A286" s="134"/>
      <c r="B286" s="10"/>
      <c r="C286" s="66"/>
      <c r="D286" s="75"/>
      <c r="E286" s="76"/>
      <c r="F286" s="163"/>
      <c r="G286" s="86"/>
      <c r="H286" s="86"/>
      <c r="I286" s="86"/>
      <c r="J286" s="86"/>
      <c r="K286" s="187"/>
      <c r="L286" s="90"/>
      <c r="M286" s="89"/>
    </row>
    <row r="287" spans="1:13">
      <c r="A287" s="134"/>
      <c r="B287" s="10"/>
      <c r="C287" s="66"/>
      <c r="D287" s="75"/>
      <c r="E287" s="76"/>
      <c r="F287" s="163"/>
      <c r="G287" s="86"/>
      <c r="H287" s="86"/>
      <c r="I287" s="86"/>
      <c r="J287" s="86"/>
      <c r="K287" s="187"/>
      <c r="L287" s="90"/>
      <c r="M287" s="89"/>
    </row>
    <row r="288" spans="1:13">
      <c r="A288" s="134"/>
      <c r="B288" s="10"/>
      <c r="C288" s="66"/>
      <c r="D288" s="75"/>
      <c r="E288" s="76"/>
      <c r="F288" s="163"/>
      <c r="G288" s="86"/>
      <c r="H288" s="86"/>
      <c r="I288" s="86"/>
      <c r="J288" s="86"/>
      <c r="K288" s="187"/>
      <c r="L288" s="90"/>
      <c r="M288" s="89"/>
    </row>
    <row r="289" spans="1:13">
      <c r="A289" s="134"/>
      <c r="B289" s="10"/>
      <c r="C289" s="66"/>
      <c r="D289" s="75"/>
      <c r="E289" s="76"/>
      <c r="F289" s="163"/>
      <c r="G289" s="86"/>
      <c r="H289" s="86"/>
      <c r="I289" s="86"/>
      <c r="J289" s="86"/>
      <c r="K289" s="187"/>
      <c r="L289" s="90"/>
      <c r="M289" s="89"/>
    </row>
    <row r="290" spans="1:13">
      <c r="A290" s="134"/>
      <c r="B290" s="10"/>
      <c r="C290" s="66"/>
      <c r="D290" s="75"/>
      <c r="E290" s="76"/>
      <c r="F290" s="163"/>
      <c r="G290" s="86"/>
      <c r="H290" s="86"/>
      <c r="I290" s="86"/>
      <c r="J290" s="86"/>
      <c r="K290" s="187"/>
      <c r="L290" s="90"/>
      <c r="M290" s="89"/>
    </row>
    <row r="291" spans="1:13">
      <c r="A291" s="134"/>
      <c r="B291" s="10"/>
      <c r="C291" s="66"/>
      <c r="D291" s="75"/>
      <c r="E291" s="76"/>
      <c r="F291" s="163"/>
      <c r="G291" s="86"/>
      <c r="H291" s="86"/>
      <c r="I291" s="86"/>
      <c r="J291" s="86"/>
      <c r="K291" s="187"/>
      <c r="L291" s="90"/>
      <c r="M291" s="89"/>
    </row>
    <row r="292" spans="1:13">
      <c r="A292" s="134"/>
      <c r="B292" s="10"/>
      <c r="C292" s="66"/>
      <c r="D292" s="75"/>
      <c r="E292" s="76"/>
      <c r="F292" s="163"/>
      <c r="G292" s="86"/>
      <c r="H292" s="86"/>
      <c r="I292" s="86"/>
      <c r="J292" s="86"/>
      <c r="K292" s="187"/>
      <c r="L292" s="90"/>
      <c r="M292" s="89"/>
    </row>
    <row r="293" spans="1:13">
      <c r="A293" s="134"/>
      <c r="B293" s="10"/>
      <c r="C293" s="66"/>
      <c r="D293" s="75"/>
      <c r="E293" s="76"/>
      <c r="F293" s="163"/>
      <c r="G293" s="86"/>
      <c r="H293" s="86"/>
      <c r="I293" s="86"/>
      <c r="J293" s="86"/>
      <c r="K293" s="187"/>
      <c r="L293" s="90"/>
      <c r="M293" s="89"/>
    </row>
    <row r="294" spans="1:13">
      <c r="A294" s="134"/>
      <c r="B294" s="10"/>
      <c r="C294" s="66"/>
      <c r="D294" s="75"/>
      <c r="E294" s="76"/>
      <c r="F294" s="163"/>
      <c r="G294" s="86"/>
      <c r="H294" s="86"/>
      <c r="I294" s="86"/>
      <c r="J294" s="86"/>
      <c r="K294" s="187"/>
      <c r="L294" s="90"/>
      <c r="M294" s="89"/>
    </row>
    <row r="295" spans="1:13">
      <c r="A295" s="134"/>
      <c r="B295" s="10"/>
      <c r="C295" s="66"/>
      <c r="D295" s="75"/>
      <c r="E295" s="76"/>
      <c r="F295" s="163"/>
      <c r="G295" s="86"/>
      <c r="H295" s="86"/>
      <c r="I295" s="86"/>
      <c r="J295" s="86"/>
      <c r="K295" s="187"/>
      <c r="L295" s="90"/>
      <c r="M295" s="89"/>
    </row>
    <row r="296" spans="1:13">
      <c r="A296" s="134"/>
      <c r="B296" s="10"/>
      <c r="C296" s="66"/>
      <c r="D296" s="75"/>
      <c r="E296" s="76"/>
      <c r="F296" s="163"/>
      <c r="G296" s="86"/>
      <c r="H296" s="86"/>
      <c r="I296" s="86"/>
      <c r="J296" s="86"/>
      <c r="K296" s="187"/>
      <c r="L296" s="90"/>
      <c r="M296" s="89"/>
    </row>
    <row r="297" spans="1:13">
      <c r="A297" s="134"/>
      <c r="B297" s="10"/>
      <c r="C297" s="66"/>
      <c r="D297" s="75"/>
      <c r="E297" s="76"/>
      <c r="F297" s="163"/>
      <c r="G297" s="86"/>
      <c r="H297" s="86"/>
      <c r="I297" s="86"/>
      <c r="J297" s="86"/>
      <c r="K297" s="187"/>
      <c r="L297" s="90"/>
      <c r="M297" s="89"/>
    </row>
    <row r="298" spans="1:13">
      <c r="A298" s="134"/>
      <c r="B298" s="10"/>
      <c r="C298" s="66"/>
      <c r="D298" s="75"/>
      <c r="E298" s="76"/>
      <c r="F298" s="163"/>
      <c r="G298" s="86"/>
      <c r="H298" s="86"/>
      <c r="I298" s="86"/>
      <c r="J298" s="86"/>
      <c r="K298" s="187"/>
      <c r="L298" s="90"/>
      <c r="M298" s="89"/>
    </row>
    <row r="299" spans="1:13">
      <c r="A299" s="134"/>
      <c r="B299" s="10"/>
      <c r="C299" s="66"/>
      <c r="D299" s="75"/>
      <c r="E299" s="76"/>
      <c r="F299" s="163"/>
      <c r="G299" s="86"/>
      <c r="H299" s="86"/>
      <c r="I299" s="86"/>
      <c r="J299" s="86"/>
      <c r="K299" s="187"/>
      <c r="L299" s="90"/>
      <c r="M299" s="89"/>
    </row>
    <row r="300" spans="1:13">
      <c r="A300" s="134"/>
      <c r="B300" s="10"/>
      <c r="C300" s="66"/>
      <c r="D300" s="75"/>
      <c r="E300" s="76"/>
      <c r="F300" s="163"/>
      <c r="G300" s="86"/>
      <c r="H300" s="86"/>
      <c r="I300" s="86"/>
      <c r="J300" s="86"/>
      <c r="K300" s="187"/>
      <c r="L300" s="90"/>
      <c r="M300" s="89"/>
    </row>
    <row r="301" spans="1:13">
      <c r="A301" s="134"/>
      <c r="B301" s="10"/>
      <c r="C301" s="66"/>
      <c r="D301" s="75"/>
      <c r="E301" s="76"/>
      <c r="F301" s="163"/>
      <c r="G301" s="86"/>
      <c r="H301" s="86"/>
      <c r="I301" s="86"/>
      <c r="J301" s="86"/>
      <c r="K301" s="187"/>
      <c r="L301" s="90"/>
      <c r="M301" s="89"/>
    </row>
    <row r="302" spans="1:13">
      <c r="A302" s="134"/>
      <c r="B302" s="10"/>
      <c r="C302" s="66"/>
      <c r="D302" s="75"/>
      <c r="E302" s="76"/>
      <c r="F302" s="163"/>
      <c r="G302" s="86"/>
      <c r="H302" s="86"/>
      <c r="I302" s="86"/>
      <c r="J302" s="86"/>
      <c r="K302" s="187"/>
      <c r="L302" s="90"/>
      <c r="M302" s="89"/>
    </row>
    <row r="303" spans="1:13">
      <c r="A303" s="134"/>
      <c r="B303" s="10"/>
      <c r="C303" s="66"/>
      <c r="D303" s="75"/>
      <c r="E303" s="76"/>
      <c r="F303" s="163"/>
      <c r="G303" s="86"/>
      <c r="H303" s="86"/>
      <c r="I303" s="86"/>
      <c r="J303" s="86"/>
      <c r="K303" s="187"/>
      <c r="L303" s="90"/>
      <c r="M303" s="89"/>
    </row>
    <row r="304" spans="1:13">
      <c r="A304" s="134"/>
      <c r="B304" s="10"/>
      <c r="C304" s="66"/>
      <c r="D304" s="75"/>
      <c r="E304" s="76"/>
      <c r="F304" s="163"/>
      <c r="G304" s="86"/>
      <c r="H304" s="86"/>
      <c r="I304" s="86"/>
      <c r="J304" s="86"/>
      <c r="K304" s="187"/>
      <c r="L304" s="90"/>
      <c r="M304" s="89"/>
    </row>
    <row r="305" spans="1:13">
      <c r="A305" s="134"/>
      <c r="B305" s="10"/>
      <c r="C305" s="66"/>
      <c r="D305" s="75"/>
      <c r="E305" s="76"/>
      <c r="F305" s="163"/>
      <c r="G305" s="86"/>
      <c r="H305" s="86"/>
      <c r="I305" s="86"/>
      <c r="J305" s="86"/>
      <c r="K305" s="187"/>
      <c r="L305" s="90"/>
      <c r="M305" s="89"/>
    </row>
    <row r="306" spans="1:13">
      <c r="A306" s="134"/>
      <c r="B306" s="10"/>
      <c r="C306" s="66"/>
      <c r="D306" s="75"/>
      <c r="E306" s="76"/>
      <c r="F306" s="163"/>
      <c r="G306" s="86"/>
      <c r="H306" s="86"/>
      <c r="I306" s="86"/>
      <c r="J306" s="86"/>
      <c r="K306" s="187"/>
      <c r="L306" s="90"/>
      <c r="M306" s="89"/>
    </row>
    <row r="307" spans="1:13">
      <c r="A307" s="134"/>
      <c r="B307" s="10"/>
      <c r="C307" s="66"/>
      <c r="D307" s="75"/>
      <c r="E307" s="76"/>
      <c r="F307" s="163"/>
      <c r="G307" s="86"/>
      <c r="H307" s="86"/>
      <c r="I307" s="86"/>
      <c r="J307" s="86"/>
      <c r="K307" s="187"/>
      <c r="L307" s="90"/>
      <c r="M307" s="89"/>
    </row>
    <row r="308" spans="1:13">
      <c r="A308" s="134"/>
      <c r="B308" s="10"/>
      <c r="C308" s="66"/>
      <c r="D308" s="75"/>
      <c r="E308" s="76"/>
      <c r="F308" s="163"/>
      <c r="G308" s="86"/>
      <c r="H308" s="86"/>
      <c r="I308" s="86"/>
      <c r="J308" s="86"/>
      <c r="K308" s="187"/>
      <c r="L308" s="90"/>
      <c r="M308" s="89"/>
    </row>
    <row r="309" spans="1:13">
      <c r="A309" s="134"/>
      <c r="B309" s="10"/>
      <c r="C309" s="66"/>
      <c r="D309" s="75"/>
      <c r="E309" s="76"/>
      <c r="F309" s="163"/>
      <c r="G309" s="86"/>
      <c r="H309" s="86"/>
      <c r="I309" s="86"/>
      <c r="J309" s="86"/>
      <c r="K309" s="187"/>
      <c r="L309" s="90"/>
      <c r="M309" s="89"/>
    </row>
    <row r="310" spans="1:13">
      <c r="A310" s="134"/>
      <c r="B310" s="10"/>
      <c r="C310" s="66"/>
      <c r="D310" s="75"/>
      <c r="E310" s="76"/>
      <c r="F310" s="163"/>
      <c r="G310" s="86"/>
      <c r="H310" s="86"/>
      <c r="I310" s="86"/>
      <c r="J310" s="86"/>
      <c r="K310" s="187"/>
      <c r="L310" s="90"/>
      <c r="M310" s="89"/>
    </row>
    <row r="311" spans="1:13">
      <c r="A311" s="134"/>
      <c r="B311" s="10"/>
      <c r="C311" s="66"/>
      <c r="D311" s="75"/>
      <c r="E311" s="76"/>
      <c r="F311" s="163"/>
      <c r="G311" s="86"/>
      <c r="H311" s="86"/>
      <c r="I311" s="86"/>
      <c r="J311" s="86"/>
      <c r="K311" s="187"/>
      <c r="L311" s="90"/>
      <c r="M311" s="89"/>
    </row>
    <row r="312" spans="1:13">
      <c r="A312" s="134"/>
      <c r="B312" s="10"/>
      <c r="C312" s="66"/>
      <c r="D312" s="75"/>
      <c r="E312" s="76"/>
      <c r="F312" s="163"/>
      <c r="G312" s="86"/>
      <c r="H312" s="86"/>
      <c r="I312" s="86"/>
      <c r="J312" s="86"/>
      <c r="K312" s="187"/>
      <c r="L312" s="90"/>
      <c r="M312" s="89"/>
    </row>
    <row r="313" spans="1:13">
      <c r="A313" s="134"/>
      <c r="B313" s="10"/>
      <c r="C313" s="66"/>
      <c r="D313" s="75"/>
      <c r="E313" s="76"/>
      <c r="F313" s="163"/>
      <c r="G313" s="86"/>
      <c r="H313" s="86"/>
      <c r="I313" s="86"/>
      <c r="J313" s="86"/>
      <c r="K313" s="187"/>
      <c r="L313" s="90"/>
      <c r="M313" s="89"/>
    </row>
    <row r="314" spans="1:13">
      <c r="A314" s="134"/>
      <c r="B314" s="10"/>
      <c r="C314" s="66"/>
      <c r="D314" s="75"/>
      <c r="E314" s="76"/>
      <c r="F314" s="163"/>
      <c r="G314" s="86"/>
      <c r="H314" s="86"/>
      <c r="I314" s="86"/>
      <c r="J314" s="86"/>
      <c r="K314" s="187"/>
      <c r="L314" s="90"/>
      <c r="M314" s="89"/>
    </row>
    <row r="315" spans="1:13">
      <c r="A315" s="134"/>
      <c r="B315" s="10"/>
      <c r="C315" s="66"/>
      <c r="D315" s="75"/>
      <c r="E315" s="76"/>
      <c r="F315" s="163"/>
      <c r="G315" s="86"/>
      <c r="H315" s="86"/>
      <c r="I315" s="86"/>
      <c r="J315" s="86"/>
      <c r="K315" s="187"/>
      <c r="L315" s="90"/>
      <c r="M315" s="89"/>
    </row>
    <row r="316" spans="1:13">
      <c r="A316" s="134"/>
      <c r="B316" s="10"/>
      <c r="C316" s="66"/>
      <c r="D316" s="75"/>
      <c r="E316" s="76"/>
      <c r="F316" s="163"/>
      <c r="G316" s="86"/>
      <c r="H316" s="86"/>
      <c r="I316" s="86"/>
      <c r="J316" s="86"/>
      <c r="K316" s="187"/>
      <c r="L316" s="90"/>
      <c r="M316" s="89"/>
    </row>
    <row r="317" spans="1:13">
      <c r="A317" s="134"/>
      <c r="B317" s="10"/>
      <c r="C317" s="66"/>
      <c r="D317" s="75"/>
      <c r="E317" s="76"/>
      <c r="F317" s="163"/>
      <c r="G317" s="86"/>
      <c r="H317" s="86"/>
      <c r="I317" s="86"/>
      <c r="J317" s="86"/>
      <c r="K317" s="187"/>
      <c r="L317" s="90"/>
      <c r="M317" s="89"/>
    </row>
    <row r="318" spans="1:13">
      <c r="A318" s="134"/>
      <c r="B318" s="10"/>
      <c r="C318" s="66"/>
      <c r="D318" s="75"/>
      <c r="E318" s="76"/>
      <c r="F318" s="163"/>
      <c r="G318" s="86"/>
      <c r="H318" s="86"/>
      <c r="I318" s="86"/>
      <c r="J318" s="86"/>
      <c r="K318" s="187"/>
      <c r="L318" s="90"/>
      <c r="M318" s="89"/>
    </row>
    <row r="319" spans="1:13">
      <c r="A319" s="134"/>
      <c r="B319" s="10"/>
      <c r="C319" s="66"/>
      <c r="D319" s="75"/>
      <c r="E319" s="76"/>
      <c r="F319" s="163"/>
      <c r="G319" s="86"/>
      <c r="H319" s="86"/>
      <c r="I319" s="86"/>
      <c r="J319" s="86"/>
      <c r="K319" s="187"/>
      <c r="L319" s="90"/>
      <c r="M319" s="89"/>
    </row>
    <row r="320" spans="1:13">
      <c r="A320" s="134"/>
      <c r="B320" s="10"/>
      <c r="C320" s="66"/>
      <c r="D320" s="75"/>
      <c r="E320" s="76"/>
      <c r="F320" s="163"/>
      <c r="G320" s="86"/>
      <c r="H320" s="86"/>
      <c r="I320" s="86"/>
      <c r="J320" s="86"/>
      <c r="K320" s="187"/>
      <c r="L320" s="90"/>
      <c r="M320" s="89"/>
    </row>
    <row r="321" spans="1:13">
      <c r="A321" s="134"/>
      <c r="B321" s="10"/>
      <c r="C321" s="66"/>
      <c r="D321" s="75"/>
      <c r="E321" s="76"/>
      <c r="F321" s="163"/>
      <c r="G321" s="86"/>
      <c r="H321" s="86"/>
      <c r="I321" s="86"/>
      <c r="J321" s="86"/>
      <c r="K321" s="187"/>
      <c r="L321" s="90"/>
      <c r="M321" s="89"/>
    </row>
    <row r="322" spans="1:13">
      <c r="A322" s="134"/>
      <c r="B322" s="10"/>
      <c r="C322" s="66"/>
      <c r="D322" s="75"/>
      <c r="E322" s="76"/>
      <c r="F322" s="163"/>
      <c r="G322" s="86"/>
      <c r="H322" s="86"/>
      <c r="I322" s="86"/>
      <c r="J322" s="86"/>
      <c r="K322" s="187"/>
      <c r="L322" s="90"/>
      <c r="M322" s="89"/>
    </row>
    <row r="323" spans="1:13">
      <c r="A323" s="134"/>
      <c r="B323" s="10"/>
      <c r="C323" s="66"/>
      <c r="D323" s="75"/>
      <c r="E323" s="76"/>
      <c r="F323" s="163"/>
      <c r="G323" s="86"/>
      <c r="H323" s="86"/>
      <c r="I323" s="86"/>
      <c r="J323" s="86"/>
      <c r="K323" s="187"/>
      <c r="L323" s="90"/>
      <c r="M323" s="89"/>
    </row>
    <row r="324" spans="1:13">
      <c r="A324" s="134"/>
      <c r="B324" s="10"/>
      <c r="C324" s="66"/>
      <c r="D324" s="75"/>
      <c r="E324" s="76"/>
      <c r="F324" s="163"/>
      <c r="G324" s="86"/>
      <c r="H324" s="86"/>
      <c r="I324" s="86"/>
      <c r="J324" s="86"/>
      <c r="K324" s="187"/>
      <c r="L324" s="90"/>
      <c r="M324" s="89"/>
    </row>
    <row r="325" spans="1:13">
      <c r="A325" s="134"/>
      <c r="B325" s="10"/>
      <c r="C325" s="66"/>
      <c r="D325" s="75"/>
      <c r="E325" s="76"/>
      <c r="F325" s="163"/>
      <c r="G325" s="86"/>
      <c r="H325" s="86"/>
      <c r="I325" s="86"/>
      <c r="J325" s="86"/>
      <c r="K325" s="187"/>
      <c r="L325" s="90"/>
      <c r="M325" s="89"/>
    </row>
    <row r="326" spans="1:13">
      <c r="A326" s="134"/>
      <c r="B326" s="10"/>
      <c r="C326" s="66"/>
      <c r="D326" s="75"/>
      <c r="E326" s="76"/>
      <c r="F326" s="163"/>
      <c r="G326" s="86"/>
      <c r="H326" s="86"/>
      <c r="I326" s="86"/>
      <c r="J326" s="86"/>
      <c r="K326" s="187"/>
      <c r="L326" s="90"/>
      <c r="M326" s="89"/>
    </row>
    <row r="327" spans="1:13">
      <c r="A327" s="134"/>
      <c r="B327" s="10"/>
      <c r="C327" s="66"/>
      <c r="D327" s="75"/>
      <c r="E327" s="76"/>
      <c r="F327" s="163"/>
      <c r="G327" s="86"/>
      <c r="H327" s="86"/>
      <c r="I327" s="86"/>
      <c r="J327" s="86"/>
      <c r="K327" s="187"/>
      <c r="L327" s="90"/>
      <c r="M327" s="89"/>
    </row>
    <row r="328" spans="1:13">
      <c r="A328" s="134"/>
      <c r="B328" s="10"/>
      <c r="C328" s="66"/>
      <c r="D328" s="75"/>
      <c r="E328" s="76"/>
      <c r="F328" s="163"/>
      <c r="G328" s="86"/>
      <c r="H328" s="86"/>
      <c r="I328" s="86"/>
      <c r="J328" s="86"/>
      <c r="K328" s="187"/>
      <c r="L328" s="90"/>
      <c r="M328" s="89"/>
    </row>
    <row r="329" spans="1:13">
      <c r="A329" s="134"/>
      <c r="B329" s="10"/>
      <c r="C329" s="66"/>
      <c r="D329" s="75"/>
      <c r="E329" s="76"/>
      <c r="F329" s="163"/>
      <c r="G329" s="86"/>
      <c r="H329" s="86"/>
      <c r="I329" s="86"/>
      <c r="J329" s="86"/>
      <c r="K329" s="187"/>
      <c r="L329" s="90"/>
      <c r="M329" s="89"/>
    </row>
    <row r="330" spans="1:13">
      <c r="A330" s="134"/>
      <c r="B330" s="10"/>
      <c r="C330" s="66"/>
      <c r="D330" s="75"/>
      <c r="E330" s="76"/>
      <c r="F330" s="163"/>
      <c r="G330" s="86"/>
      <c r="H330" s="86"/>
      <c r="I330" s="86"/>
      <c r="J330" s="86"/>
      <c r="K330" s="187"/>
      <c r="L330" s="90"/>
      <c r="M330" s="89"/>
    </row>
    <row r="331" spans="1:13">
      <c r="A331" s="134"/>
      <c r="B331" s="10"/>
      <c r="C331" s="66"/>
      <c r="D331" s="75"/>
      <c r="E331" s="76"/>
      <c r="F331" s="163"/>
      <c r="G331" s="86"/>
      <c r="H331" s="86"/>
      <c r="I331" s="86"/>
      <c r="J331" s="86"/>
      <c r="K331" s="187"/>
      <c r="L331" s="90"/>
      <c r="M331" s="89"/>
    </row>
    <row r="332" spans="1:13">
      <c r="A332" s="134"/>
      <c r="B332" s="10"/>
      <c r="C332" s="66"/>
      <c r="D332" s="75"/>
      <c r="E332" s="76"/>
      <c r="F332" s="163"/>
      <c r="G332" s="86"/>
      <c r="H332" s="86"/>
      <c r="I332" s="86"/>
      <c r="J332" s="86"/>
      <c r="K332" s="187"/>
      <c r="L332" s="90"/>
      <c r="M332" s="89"/>
    </row>
    <row r="333" spans="1:13">
      <c r="A333" s="134"/>
      <c r="B333" s="10"/>
      <c r="C333" s="66"/>
      <c r="D333" s="75"/>
      <c r="E333" s="76"/>
      <c r="F333" s="163"/>
      <c r="G333" s="86"/>
      <c r="H333" s="86"/>
      <c r="I333" s="86"/>
      <c r="J333" s="86"/>
      <c r="K333" s="187"/>
      <c r="L333" s="90"/>
      <c r="M333" s="89"/>
    </row>
    <row r="334" spans="1:13">
      <c r="A334" s="134"/>
      <c r="B334" s="10"/>
      <c r="C334" s="66"/>
      <c r="D334" s="75"/>
      <c r="E334" s="76"/>
      <c r="F334" s="163"/>
      <c r="G334" s="86"/>
      <c r="H334" s="86"/>
      <c r="I334" s="86"/>
      <c r="J334" s="86"/>
      <c r="K334" s="187"/>
      <c r="L334" s="90"/>
      <c r="M334" s="89"/>
    </row>
    <row r="335" spans="1:13">
      <c r="A335" s="134"/>
      <c r="B335" s="10"/>
      <c r="C335" s="66"/>
      <c r="D335" s="75"/>
      <c r="E335" s="76"/>
      <c r="F335" s="163"/>
      <c r="G335" s="86"/>
      <c r="H335" s="86"/>
      <c r="I335" s="86"/>
      <c r="J335" s="86"/>
      <c r="K335" s="187"/>
      <c r="L335" s="90"/>
      <c r="M335" s="89"/>
    </row>
    <row r="336" spans="1:13">
      <c r="A336" s="134"/>
      <c r="B336" s="10"/>
      <c r="C336" s="66"/>
      <c r="D336" s="75"/>
      <c r="E336" s="76"/>
      <c r="F336" s="163"/>
      <c r="G336" s="86"/>
      <c r="H336" s="86"/>
      <c r="I336" s="86"/>
      <c r="J336" s="86"/>
      <c r="K336" s="187"/>
      <c r="L336" s="90"/>
      <c r="M336" s="89"/>
    </row>
    <row r="337" spans="1:13">
      <c r="A337" s="134"/>
      <c r="B337" s="10"/>
      <c r="C337" s="66"/>
      <c r="D337" s="75"/>
      <c r="E337" s="76"/>
      <c r="F337" s="163"/>
      <c r="G337" s="86"/>
      <c r="H337" s="86"/>
      <c r="I337" s="86"/>
      <c r="J337" s="86"/>
      <c r="K337" s="187"/>
      <c r="L337" s="90"/>
      <c r="M337" s="89"/>
    </row>
    <row r="338" spans="1:13">
      <c r="A338" s="134"/>
      <c r="B338" s="10"/>
      <c r="C338" s="66"/>
      <c r="D338" s="75"/>
      <c r="E338" s="76"/>
      <c r="F338" s="163"/>
      <c r="G338" s="86"/>
      <c r="H338" s="86"/>
      <c r="I338" s="86"/>
      <c r="J338" s="86"/>
      <c r="K338" s="187"/>
      <c r="L338" s="90"/>
      <c r="M338" s="89"/>
    </row>
    <row r="339" spans="1:13">
      <c r="A339" s="134"/>
      <c r="B339" s="10"/>
      <c r="C339" s="66"/>
      <c r="D339" s="75"/>
      <c r="E339" s="76"/>
      <c r="F339" s="163"/>
      <c r="G339" s="86"/>
      <c r="H339" s="86"/>
      <c r="I339" s="86"/>
      <c r="J339" s="86"/>
      <c r="K339" s="187"/>
      <c r="L339" s="90"/>
      <c r="M339" s="89"/>
    </row>
    <row r="340" spans="1:13">
      <c r="A340" s="134"/>
      <c r="B340" s="10"/>
      <c r="C340" s="66"/>
      <c r="D340" s="75"/>
      <c r="E340" s="76"/>
      <c r="F340" s="163"/>
      <c r="G340" s="86"/>
      <c r="H340" s="86"/>
      <c r="I340" s="86"/>
      <c r="J340" s="86"/>
      <c r="K340" s="187"/>
      <c r="L340" s="90"/>
      <c r="M340" s="89"/>
    </row>
    <row r="341" spans="1:13">
      <c r="A341" s="134"/>
      <c r="B341" s="10"/>
      <c r="C341" s="66"/>
      <c r="D341" s="75"/>
      <c r="E341" s="76"/>
      <c r="F341" s="163"/>
      <c r="G341" s="86"/>
      <c r="H341" s="86"/>
      <c r="I341" s="86"/>
      <c r="J341" s="86"/>
      <c r="K341" s="187"/>
      <c r="L341" s="90"/>
      <c r="M341" s="89"/>
    </row>
    <row r="342" spans="1:13">
      <c r="A342" s="134"/>
      <c r="B342" s="10"/>
      <c r="C342" s="66"/>
      <c r="D342" s="75"/>
      <c r="E342" s="76"/>
      <c r="F342" s="163"/>
      <c r="G342" s="86"/>
      <c r="H342" s="86"/>
      <c r="I342" s="86"/>
      <c r="J342" s="86"/>
      <c r="K342" s="187"/>
      <c r="L342" s="90"/>
      <c r="M342" s="89"/>
    </row>
    <row r="343" spans="1:13">
      <c r="A343" s="134"/>
      <c r="B343" s="10"/>
      <c r="C343" s="66"/>
      <c r="D343" s="75"/>
      <c r="E343" s="76"/>
      <c r="F343" s="163"/>
      <c r="G343" s="86"/>
      <c r="H343" s="86"/>
      <c r="I343" s="86"/>
      <c r="J343" s="86"/>
      <c r="K343" s="187"/>
      <c r="L343" s="90"/>
      <c r="M343" s="89"/>
    </row>
  </sheetData>
  <autoFilter ref="A1:M343" xr:uid="{13BB41AD-1513-47A8-9A1B-9E30D405B3E1}">
    <sortState xmlns:xlrd2="http://schemas.microsoft.com/office/spreadsheetml/2017/richdata2" ref="A2:M343">
      <sortCondition ref="C1:C343"/>
    </sortState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846-2257-4DA8-915E-82DAB2FA81ED}">
  <dimension ref="A1:F1152"/>
  <sheetViews>
    <sheetView topLeftCell="A25" zoomScaleNormal="100" zoomScalePageLayoutView="85" workbookViewId="0">
      <selection activeCell="A38" sqref="A38"/>
    </sheetView>
  </sheetViews>
  <sheetFormatPr defaultColWidth="8.8984375" defaultRowHeight="14.4"/>
  <cols>
    <col min="1" max="1" width="11.3984375" style="117" bestFit="1" customWidth="1"/>
    <col min="2" max="2" width="5.5" style="126" bestFit="1" customWidth="1"/>
    <col min="3" max="3" width="17.8984375" style="126" customWidth="1"/>
    <col min="4" max="4" width="17.8984375" style="129" customWidth="1"/>
    <col min="5" max="5" width="17.8984375" style="130" customWidth="1"/>
    <col min="6" max="6" width="8.8984375" style="123"/>
    <col min="7" max="16384" width="8.8984375" style="117"/>
  </cols>
  <sheetData>
    <row r="1" spans="1:6" ht="17.25" customHeight="1" thickBot="1">
      <c r="A1" s="111" t="s">
        <v>33</v>
      </c>
      <c r="B1" s="112" t="s">
        <v>31</v>
      </c>
      <c r="C1" s="113" t="s">
        <v>104</v>
      </c>
      <c r="D1" s="114" t="s">
        <v>105</v>
      </c>
      <c r="E1" s="115" t="s">
        <v>58</v>
      </c>
      <c r="F1" s="116" t="s">
        <v>56</v>
      </c>
    </row>
    <row r="2" spans="1:6" ht="17.25" customHeight="1" thickTop="1">
      <c r="A2" s="118" t="s">
        <v>106</v>
      </c>
      <c r="B2" s="119" t="s">
        <v>60</v>
      </c>
      <c r="C2" s="120">
        <v>3</v>
      </c>
      <c r="D2" s="121"/>
      <c r="E2" s="122">
        <v>4.7175925925925918E-3</v>
      </c>
      <c r="F2" s="123" t="s">
        <v>10</v>
      </c>
    </row>
    <row r="3" spans="1:6" ht="17.25" customHeight="1">
      <c r="A3" s="118" t="s">
        <v>107</v>
      </c>
      <c r="B3" s="119" t="s">
        <v>60</v>
      </c>
      <c r="C3" s="120">
        <v>3</v>
      </c>
      <c r="D3" s="122"/>
      <c r="E3" s="122">
        <v>4.5671296296296302E-3</v>
      </c>
      <c r="F3" s="123" t="s">
        <v>108</v>
      </c>
    </row>
    <row r="4" spans="1:6" ht="17.25" customHeight="1">
      <c r="A4" s="118" t="s">
        <v>109</v>
      </c>
      <c r="B4" s="124" t="s">
        <v>60</v>
      </c>
      <c r="C4" s="120">
        <v>3</v>
      </c>
      <c r="D4" s="122">
        <v>4.5868055555555558E-3</v>
      </c>
      <c r="E4" s="122">
        <v>4.6064814814814814E-3</v>
      </c>
      <c r="F4" s="123" t="s">
        <v>108</v>
      </c>
    </row>
    <row r="5" spans="1:6" ht="17.25" customHeight="1">
      <c r="A5" s="118" t="s">
        <v>135</v>
      </c>
      <c r="B5" s="124" t="s">
        <v>60</v>
      </c>
      <c r="C5" s="120">
        <v>3</v>
      </c>
      <c r="D5" s="122">
        <v>0.96294675925925899</v>
      </c>
      <c r="E5" s="122">
        <v>4.6608796296296294E-3</v>
      </c>
      <c r="F5" s="123" t="s">
        <v>108</v>
      </c>
    </row>
    <row r="6" spans="1:6" ht="17.25" customHeight="1">
      <c r="A6" s="118" t="s">
        <v>110</v>
      </c>
      <c r="B6" s="124" t="s">
        <v>60</v>
      </c>
      <c r="C6" s="120">
        <v>3</v>
      </c>
      <c r="D6" s="121"/>
      <c r="E6" s="122">
        <v>4.6157407407407406E-3</v>
      </c>
      <c r="F6" s="123" t="s">
        <v>10</v>
      </c>
    </row>
    <row r="7" spans="1:6" ht="17.25" customHeight="1">
      <c r="A7" s="118" t="s">
        <v>68</v>
      </c>
      <c r="B7" s="124" t="s">
        <v>60</v>
      </c>
      <c r="C7" s="120">
        <v>3</v>
      </c>
      <c r="D7" s="121"/>
      <c r="E7" s="122">
        <v>4.6226851851851854E-3</v>
      </c>
      <c r="F7" s="123" t="s">
        <v>108</v>
      </c>
    </row>
    <row r="8" spans="1:6" ht="17.25" customHeight="1">
      <c r="A8" s="118" t="s">
        <v>111</v>
      </c>
      <c r="B8" s="124" t="s">
        <v>60</v>
      </c>
      <c r="C8" s="120">
        <v>3</v>
      </c>
      <c r="D8" s="121"/>
      <c r="E8" s="122">
        <v>4.6608796296296294E-3</v>
      </c>
      <c r="F8" s="123" t="s">
        <v>10</v>
      </c>
    </row>
    <row r="9" spans="1:6" ht="17.25" customHeight="1">
      <c r="A9" s="118" t="s">
        <v>70</v>
      </c>
      <c r="B9" s="124" t="s">
        <v>60</v>
      </c>
      <c r="C9" s="120">
        <v>3</v>
      </c>
      <c r="D9" s="121"/>
      <c r="E9" s="122">
        <v>4.7245370370370366E-3</v>
      </c>
      <c r="F9" s="123" t="s">
        <v>10</v>
      </c>
    </row>
    <row r="10" spans="1:6" ht="17.25" customHeight="1">
      <c r="A10" s="118" t="s">
        <v>112</v>
      </c>
      <c r="B10" s="124" t="s">
        <v>60</v>
      </c>
      <c r="C10" s="120">
        <v>3</v>
      </c>
      <c r="D10" s="121"/>
      <c r="E10" s="122">
        <v>4.7789351851851855E-3</v>
      </c>
      <c r="F10" s="123" t="s">
        <v>186</v>
      </c>
    </row>
    <row r="11" spans="1:6" ht="17.25" customHeight="1">
      <c r="A11" s="118" t="s">
        <v>113</v>
      </c>
      <c r="B11" s="124" t="s">
        <v>60</v>
      </c>
      <c r="C11" s="120">
        <v>3</v>
      </c>
      <c r="D11" s="121"/>
      <c r="E11" s="122">
        <v>4.7858796296296295E-3</v>
      </c>
      <c r="F11" s="123" t="s">
        <v>10</v>
      </c>
    </row>
    <row r="12" spans="1:6" ht="17.25" customHeight="1">
      <c r="A12" s="125" t="s">
        <v>114</v>
      </c>
      <c r="B12" s="124" t="s">
        <v>60</v>
      </c>
      <c r="C12" s="120">
        <v>3</v>
      </c>
      <c r="D12" s="121"/>
      <c r="E12" s="122">
        <v>4.8078703703703703E-3</v>
      </c>
      <c r="F12" s="123" t="s">
        <v>108</v>
      </c>
    </row>
    <row r="13" spans="1:6" ht="17.25" customHeight="1">
      <c r="A13" s="118" t="s">
        <v>66</v>
      </c>
      <c r="B13" s="119" t="s">
        <v>60</v>
      </c>
      <c r="C13" s="120">
        <v>2</v>
      </c>
      <c r="D13" s="122"/>
      <c r="E13" s="122">
        <v>4.6284722222222222E-3</v>
      </c>
      <c r="F13" s="123" t="s">
        <v>10</v>
      </c>
    </row>
    <row r="14" spans="1:6" ht="17.25" customHeight="1">
      <c r="A14" s="118" t="s">
        <v>72</v>
      </c>
      <c r="B14" s="119" t="s">
        <v>60</v>
      </c>
      <c r="C14" s="120">
        <v>2</v>
      </c>
      <c r="D14" s="122"/>
      <c r="E14" s="122">
        <v>4.650462962962963E-3</v>
      </c>
      <c r="F14" s="123" t="s">
        <v>108</v>
      </c>
    </row>
    <row r="15" spans="1:6" ht="17.25" customHeight="1">
      <c r="A15" s="118" t="s">
        <v>394</v>
      </c>
      <c r="B15" s="119" t="s">
        <v>60</v>
      </c>
      <c r="C15" s="120">
        <v>2</v>
      </c>
      <c r="D15" s="122"/>
      <c r="E15" s="122">
        <v>4.6712962962962967E-3</v>
      </c>
      <c r="F15" s="123" t="s">
        <v>115</v>
      </c>
    </row>
    <row r="16" spans="1:6" ht="17.25" customHeight="1">
      <c r="A16" s="118" t="s">
        <v>67</v>
      </c>
      <c r="B16" s="119" t="s">
        <v>60</v>
      </c>
      <c r="C16" s="120">
        <v>2</v>
      </c>
      <c r="D16" s="122"/>
      <c r="E16" s="122">
        <v>4.680555555555555E-3</v>
      </c>
      <c r="F16" s="123" t="s">
        <v>108</v>
      </c>
    </row>
    <row r="17" spans="1:6" ht="17.25" customHeight="1">
      <c r="A17" s="118" t="s">
        <v>69</v>
      </c>
      <c r="B17" s="119" t="s">
        <v>60</v>
      </c>
      <c r="C17" s="120">
        <v>2</v>
      </c>
      <c r="D17" s="122"/>
      <c r="E17" s="122">
        <v>4.7800925925925927E-3</v>
      </c>
      <c r="F17" s="123" t="s">
        <v>108</v>
      </c>
    </row>
    <row r="18" spans="1:6" ht="17.25" customHeight="1">
      <c r="A18" s="118" t="s">
        <v>74</v>
      </c>
      <c r="B18" s="119" t="s">
        <v>60</v>
      </c>
      <c r="C18" s="120">
        <v>2</v>
      </c>
      <c r="D18" s="122"/>
      <c r="E18" s="122">
        <v>4.8368055555555551E-3</v>
      </c>
      <c r="F18" s="123" t="s">
        <v>10</v>
      </c>
    </row>
    <row r="19" spans="1:6" ht="17.25" customHeight="1">
      <c r="A19" s="118" t="s">
        <v>73</v>
      </c>
      <c r="B19" s="119" t="s">
        <v>60</v>
      </c>
      <c r="C19" s="120">
        <v>2</v>
      </c>
      <c r="D19" s="122"/>
      <c r="E19" s="122">
        <v>4.8483796296296296E-3</v>
      </c>
      <c r="F19" s="123" t="s">
        <v>115</v>
      </c>
    </row>
    <row r="20" spans="1:6" ht="17.25" customHeight="1">
      <c r="A20" s="118" t="s">
        <v>76</v>
      </c>
      <c r="B20" s="119" t="s">
        <v>60</v>
      </c>
      <c r="C20" s="120">
        <v>2</v>
      </c>
      <c r="D20" s="122"/>
      <c r="E20" s="122">
        <v>4.8344907407407408E-3</v>
      </c>
      <c r="F20" s="123" t="s">
        <v>108</v>
      </c>
    </row>
    <row r="21" spans="1:6" ht="17.25" customHeight="1">
      <c r="A21" s="118" t="s">
        <v>116</v>
      </c>
      <c r="B21" s="119" t="s">
        <v>60</v>
      </c>
      <c r="C21" s="120">
        <v>2</v>
      </c>
      <c r="D21" s="122"/>
      <c r="E21" s="122">
        <v>4.8622685185185184E-3</v>
      </c>
      <c r="F21" s="123" t="s">
        <v>115</v>
      </c>
    </row>
    <row r="22" spans="1:6" ht="17.25" customHeight="1">
      <c r="A22" s="118" t="s">
        <v>117</v>
      </c>
      <c r="B22" s="119" t="s">
        <v>60</v>
      </c>
      <c r="C22" s="120">
        <v>2</v>
      </c>
      <c r="D22" s="122"/>
      <c r="E22" s="122">
        <v>4.8217592592592591E-3</v>
      </c>
      <c r="F22" s="123" t="s">
        <v>108</v>
      </c>
    </row>
    <row r="23" spans="1:6" ht="17.25" customHeight="1">
      <c r="A23" s="118" t="s">
        <v>118</v>
      </c>
      <c r="B23" s="119" t="s">
        <v>60</v>
      </c>
      <c r="C23" s="120">
        <v>2</v>
      </c>
      <c r="D23" s="122"/>
      <c r="E23" s="122">
        <v>4.9710648148148144E-3</v>
      </c>
      <c r="F23" s="123" t="s">
        <v>10</v>
      </c>
    </row>
    <row r="24" spans="1:6" ht="17.25" customHeight="1">
      <c r="A24" s="118" t="s">
        <v>119</v>
      </c>
      <c r="B24" s="119" t="s">
        <v>60</v>
      </c>
      <c r="C24" s="120">
        <v>2</v>
      </c>
      <c r="D24" s="122"/>
      <c r="E24" s="122">
        <v>5.1111111111111114E-3</v>
      </c>
      <c r="F24" s="123" t="s">
        <v>108</v>
      </c>
    </row>
    <row r="25" spans="1:6" ht="17.25" customHeight="1">
      <c r="A25" s="118" t="s">
        <v>78</v>
      </c>
      <c r="B25" s="119" t="s">
        <v>60</v>
      </c>
      <c r="C25" s="120">
        <v>2</v>
      </c>
      <c r="D25" s="122"/>
      <c r="E25" s="122">
        <v>5.0509259259259257E-3</v>
      </c>
      <c r="F25" s="123" t="s">
        <v>10</v>
      </c>
    </row>
    <row r="26" spans="1:6" ht="17.25" customHeight="1">
      <c r="A26" s="118" t="s">
        <v>120</v>
      </c>
      <c r="B26" s="119" t="s">
        <v>60</v>
      </c>
      <c r="C26" s="120">
        <v>2</v>
      </c>
      <c r="D26" s="122"/>
      <c r="E26" s="122">
        <v>5.0428240740740737E-3</v>
      </c>
      <c r="F26" s="123" t="s">
        <v>108</v>
      </c>
    </row>
    <row r="27" spans="1:6" ht="17.25" customHeight="1">
      <c r="A27" s="118" t="s">
        <v>63</v>
      </c>
      <c r="B27" s="119" t="s">
        <v>60</v>
      </c>
      <c r="C27" s="120">
        <v>1</v>
      </c>
      <c r="D27" s="121"/>
      <c r="E27" s="122">
        <v>4.4756944444444445E-3</v>
      </c>
      <c r="F27" s="123" t="s">
        <v>115</v>
      </c>
    </row>
    <row r="28" spans="1:6" ht="17.25" customHeight="1">
      <c r="A28" s="118" t="s">
        <v>121</v>
      </c>
      <c r="B28" s="119" t="s">
        <v>60</v>
      </c>
      <c r="C28" s="120">
        <v>1</v>
      </c>
      <c r="D28" s="122"/>
      <c r="E28" s="122">
        <v>4.604166666666667E-3</v>
      </c>
      <c r="F28" s="123" t="s">
        <v>115</v>
      </c>
    </row>
    <row r="29" spans="1:6" ht="17.25" customHeight="1">
      <c r="A29" s="118" t="s">
        <v>122</v>
      </c>
      <c r="B29" s="119" t="s">
        <v>60</v>
      </c>
      <c r="C29" s="120">
        <v>1</v>
      </c>
      <c r="D29" s="122"/>
      <c r="E29" s="122">
        <v>4.5578703703703701E-3</v>
      </c>
      <c r="F29" s="123" t="s">
        <v>108</v>
      </c>
    </row>
    <row r="30" spans="1:6" ht="17.25" customHeight="1">
      <c r="A30" s="118" t="s">
        <v>77</v>
      </c>
      <c r="B30" s="119" t="s">
        <v>60</v>
      </c>
      <c r="C30" s="120">
        <v>1</v>
      </c>
      <c r="D30" s="122"/>
      <c r="E30" s="122">
        <v>4.7222222222222223E-3</v>
      </c>
      <c r="F30" s="123" t="s">
        <v>115</v>
      </c>
    </row>
    <row r="31" spans="1:6" ht="17.25" customHeight="1">
      <c r="A31" s="118" t="s">
        <v>123</v>
      </c>
      <c r="B31" s="119" t="s">
        <v>60</v>
      </c>
      <c r="C31" s="120">
        <v>1</v>
      </c>
      <c r="D31" s="122"/>
      <c r="E31" s="122">
        <v>4.8148148148148152E-3</v>
      </c>
      <c r="F31" s="123" t="s">
        <v>108</v>
      </c>
    </row>
    <row r="32" spans="1:6" ht="17.25" customHeight="1">
      <c r="A32" s="118" t="s">
        <v>124</v>
      </c>
      <c r="B32" s="119" t="s">
        <v>60</v>
      </c>
      <c r="C32" s="120">
        <v>1</v>
      </c>
      <c r="D32" s="122"/>
      <c r="E32" s="122">
        <v>4.84375E-3</v>
      </c>
      <c r="F32" s="123" t="s">
        <v>108</v>
      </c>
    </row>
    <row r="33" spans="1:6" ht="17.25" customHeight="1">
      <c r="A33" s="118" t="s">
        <v>125</v>
      </c>
      <c r="B33" s="119" t="s">
        <v>60</v>
      </c>
      <c r="C33" s="120">
        <v>1</v>
      </c>
      <c r="D33" s="122"/>
      <c r="E33" s="122">
        <v>4.844907407407408E-3</v>
      </c>
      <c r="F33" s="123" t="s">
        <v>108</v>
      </c>
    </row>
    <row r="34" spans="1:6" ht="17.25" customHeight="1">
      <c r="A34" s="118" t="s">
        <v>136</v>
      </c>
      <c r="B34" s="119" t="s">
        <v>60</v>
      </c>
      <c r="C34" s="120">
        <v>1</v>
      </c>
      <c r="D34" s="122"/>
      <c r="E34" s="122">
        <v>4.8564814814814816E-3</v>
      </c>
      <c r="F34" s="123" t="s">
        <v>108</v>
      </c>
    </row>
    <row r="35" spans="1:6" ht="17.25" customHeight="1">
      <c r="A35" s="118" t="s">
        <v>126</v>
      </c>
      <c r="B35" s="119" t="s">
        <v>60</v>
      </c>
      <c r="C35" s="120">
        <v>1</v>
      </c>
      <c r="D35" s="122"/>
      <c r="E35" s="122">
        <v>4.9409722222222216E-3</v>
      </c>
      <c r="F35" s="123" t="s">
        <v>115</v>
      </c>
    </row>
    <row r="36" spans="1:6" ht="17.25" customHeight="1">
      <c r="A36" s="118" t="s">
        <v>127</v>
      </c>
      <c r="B36" s="119" t="s">
        <v>60</v>
      </c>
      <c r="C36" s="120">
        <v>1</v>
      </c>
      <c r="D36" s="122"/>
      <c r="E36" s="122">
        <v>4.8379629629629632E-3</v>
      </c>
      <c r="F36" s="123" t="s">
        <v>115</v>
      </c>
    </row>
    <row r="37" spans="1:6" ht="17.25" customHeight="1">
      <c r="A37" s="118" t="s">
        <v>395</v>
      </c>
      <c r="B37" s="119" t="s">
        <v>60</v>
      </c>
      <c r="C37" s="120">
        <v>1</v>
      </c>
      <c r="D37" s="122"/>
      <c r="E37" s="122">
        <v>4.8506944444444448E-3</v>
      </c>
      <c r="F37" s="123" t="s">
        <v>115</v>
      </c>
    </row>
    <row r="38" spans="1:6" ht="17.25" customHeight="1">
      <c r="A38" s="118" t="s">
        <v>222</v>
      </c>
      <c r="B38" s="119" t="s">
        <v>60</v>
      </c>
      <c r="C38" s="120">
        <v>1</v>
      </c>
      <c r="D38" s="122"/>
      <c r="E38" s="122">
        <v>5.137731481481481E-3</v>
      </c>
      <c r="F38" s="123" t="s">
        <v>108</v>
      </c>
    </row>
    <row r="39" spans="1:6" ht="17.25" customHeight="1">
      <c r="A39" s="118" t="s">
        <v>79</v>
      </c>
      <c r="B39" s="119" t="s">
        <v>128</v>
      </c>
      <c r="C39" s="120">
        <v>3</v>
      </c>
      <c r="D39" s="122"/>
      <c r="E39" s="122">
        <v>5.37962962962963E-3</v>
      </c>
      <c r="F39" s="123" t="s">
        <v>108</v>
      </c>
    </row>
    <row r="40" spans="1:6" ht="17.25" customHeight="1">
      <c r="A40" s="118" t="s">
        <v>80</v>
      </c>
      <c r="B40" s="119" t="s">
        <v>128</v>
      </c>
      <c r="C40" s="120">
        <v>3</v>
      </c>
      <c r="D40" s="122"/>
      <c r="E40" s="122">
        <v>5.3912037037037036E-3</v>
      </c>
      <c r="F40" s="123" t="s">
        <v>10</v>
      </c>
    </row>
    <row r="41" spans="1:6" ht="17.25" customHeight="1">
      <c r="A41" s="118" t="s">
        <v>82</v>
      </c>
      <c r="B41" s="119" t="s">
        <v>128</v>
      </c>
      <c r="C41" s="120">
        <v>3</v>
      </c>
      <c r="D41" s="121"/>
      <c r="E41" s="122">
        <v>5.6620370370370366E-3</v>
      </c>
      <c r="F41" s="123" t="s">
        <v>10</v>
      </c>
    </row>
    <row r="42" spans="1:6" ht="17.25" customHeight="1">
      <c r="A42" s="118" t="s">
        <v>129</v>
      </c>
      <c r="B42" s="119" t="s">
        <v>128</v>
      </c>
      <c r="C42" s="120">
        <v>2</v>
      </c>
      <c r="D42" s="122"/>
      <c r="E42" s="122">
        <v>5.6157407407407406E-3</v>
      </c>
      <c r="F42" s="123" t="s">
        <v>10</v>
      </c>
    </row>
    <row r="43" spans="1:6" ht="17.25" customHeight="1">
      <c r="A43" s="118" t="s">
        <v>130</v>
      </c>
      <c r="B43" s="119" t="s">
        <v>128</v>
      </c>
      <c r="C43" s="120">
        <v>2</v>
      </c>
      <c r="D43" s="122"/>
      <c r="E43" s="122">
        <v>5.7928240740740744E-3</v>
      </c>
      <c r="F43" s="123" t="s">
        <v>108</v>
      </c>
    </row>
    <row r="44" spans="1:6" ht="17.25" customHeight="1">
      <c r="A44" s="118" t="s">
        <v>131</v>
      </c>
      <c r="B44" s="119" t="s">
        <v>128</v>
      </c>
      <c r="C44" s="120">
        <v>1</v>
      </c>
      <c r="D44" s="122"/>
      <c r="E44" s="122">
        <v>5.4189814814814812E-3</v>
      </c>
      <c r="F44" s="123" t="s">
        <v>115</v>
      </c>
    </row>
    <row r="45" spans="1:6" ht="17.25" customHeight="1">
      <c r="A45" s="118" t="s">
        <v>132</v>
      </c>
      <c r="B45" s="119" t="s">
        <v>128</v>
      </c>
      <c r="C45" s="120">
        <v>1</v>
      </c>
      <c r="D45" s="122"/>
      <c r="E45" s="122">
        <v>5.5208333333333333E-3</v>
      </c>
      <c r="F45" s="123" t="s">
        <v>108</v>
      </c>
    </row>
    <row r="46" spans="1:6" ht="17.25" customHeight="1">
      <c r="A46" s="118" t="s">
        <v>133</v>
      </c>
      <c r="B46" s="119" t="s">
        <v>128</v>
      </c>
      <c r="C46" s="120">
        <v>1</v>
      </c>
      <c r="D46" s="122"/>
      <c r="E46" s="122">
        <v>6.0960648148148154E-3</v>
      </c>
      <c r="F46" s="123" t="s">
        <v>108</v>
      </c>
    </row>
    <row r="47" spans="1:6" ht="16.2">
      <c r="A47" s="118" t="s">
        <v>134</v>
      </c>
      <c r="B47" s="119" t="s">
        <v>128</v>
      </c>
      <c r="C47" s="120">
        <v>1</v>
      </c>
      <c r="D47" s="122"/>
      <c r="E47" s="122">
        <v>6.9328703703703705E-3</v>
      </c>
    </row>
    <row r="48" spans="1:6" ht="16.2">
      <c r="A48" s="118"/>
      <c r="B48" s="119"/>
      <c r="C48" s="120"/>
      <c r="D48" s="122"/>
      <c r="E48" s="122"/>
    </row>
    <row r="49" spans="1:5" ht="16.2">
      <c r="A49" s="118"/>
      <c r="B49" s="119"/>
      <c r="C49" s="120"/>
      <c r="D49" s="122"/>
      <c r="E49" s="122"/>
    </row>
    <row r="50" spans="1:5" ht="16.2">
      <c r="A50" s="118"/>
      <c r="B50" s="119"/>
      <c r="C50" s="120"/>
      <c r="D50" s="122"/>
      <c r="E50" s="122"/>
    </row>
    <row r="51" spans="1:5" ht="16.2">
      <c r="A51" s="118"/>
      <c r="B51" s="119"/>
      <c r="C51" s="120"/>
      <c r="D51" s="122"/>
      <c r="E51" s="122"/>
    </row>
    <row r="52" spans="1:5" ht="16.2">
      <c r="A52" s="118"/>
      <c r="B52" s="119"/>
      <c r="C52" s="120"/>
      <c r="D52" s="122"/>
      <c r="E52" s="122"/>
    </row>
    <row r="53" spans="1:5" ht="16.2">
      <c r="A53" s="118"/>
      <c r="B53" s="119"/>
      <c r="C53" s="120"/>
      <c r="D53" s="122"/>
      <c r="E53" s="122"/>
    </row>
    <row r="54" spans="1:5" ht="16.2">
      <c r="A54" s="118"/>
      <c r="B54" s="119"/>
      <c r="C54" s="120"/>
      <c r="D54" s="121"/>
      <c r="E54" s="122"/>
    </row>
    <row r="55" spans="1:5" ht="16.2">
      <c r="A55" s="118"/>
      <c r="B55" s="119"/>
      <c r="C55" s="120"/>
      <c r="D55" s="122"/>
      <c r="E55" s="122"/>
    </row>
    <row r="56" spans="1:5" ht="16.2">
      <c r="A56" s="118"/>
      <c r="B56" s="119"/>
      <c r="C56" s="120"/>
      <c r="D56" s="122"/>
      <c r="E56" s="122"/>
    </row>
    <row r="57" spans="1:5" ht="16.2">
      <c r="A57" s="118"/>
      <c r="B57" s="119"/>
      <c r="C57" s="120"/>
      <c r="D57" s="122"/>
      <c r="E57" s="122"/>
    </row>
    <row r="58" spans="1:5" ht="16.2">
      <c r="A58" s="118"/>
      <c r="B58" s="119"/>
      <c r="C58" s="120"/>
      <c r="D58" s="122"/>
      <c r="E58" s="122"/>
    </row>
    <row r="59" spans="1:5" ht="16.2">
      <c r="A59" s="118"/>
      <c r="B59" s="119"/>
      <c r="C59" s="120"/>
      <c r="D59" s="121"/>
      <c r="E59" s="122"/>
    </row>
    <row r="60" spans="1:5" ht="16.2">
      <c r="A60" s="118"/>
      <c r="B60" s="119"/>
      <c r="C60" s="120"/>
      <c r="D60" s="122"/>
      <c r="E60" s="122"/>
    </row>
    <row r="61" spans="1:5" ht="16.2">
      <c r="A61" s="118"/>
      <c r="B61" s="119"/>
      <c r="C61" s="120"/>
      <c r="D61" s="121"/>
      <c r="E61" s="122"/>
    </row>
    <row r="62" spans="1:5" ht="16.2">
      <c r="A62" s="118"/>
      <c r="B62" s="119"/>
      <c r="C62" s="120"/>
      <c r="D62" s="122"/>
      <c r="E62" s="122"/>
    </row>
    <row r="63" spans="1:5" ht="16.2">
      <c r="A63" s="118"/>
      <c r="B63" s="119"/>
      <c r="C63" s="120"/>
      <c r="D63" s="121"/>
      <c r="E63" s="122"/>
    </row>
    <row r="64" spans="1:5" ht="16.2">
      <c r="A64" s="118"/>
      <c r="B64" s="119"/>
      <c r="C64" s="120"/>
      <c r="D64" s="122"/>
      <c r="E64" s="122"/>
    </row>
    <row r="65" spans="1:5" ht="16.2">
      <c r="A65" s="118"/>
      <c r="B65" s="119"/>
      <c r="C65" s="120"/>
      <c r="D65" s="122"/>
      <c r="E65" s="122"/>
    </row>
    <row r="66" spans="1:5" ht="16.2">
      <c r="A66" s="118"/>
      <c r="B66" s="119"/>
      <c r="C66" s="120"/>
      <c r="D66" s="122"/>
      <c r="E66" s="122"/>
    </row>
    <row r="67" spans="1:5" ht="16.2">
      <c r="A67" s="118"/>
      <c r="B67" s="119"/>
      <c r="C67" s="120"/>
      <c r="D67" s="122"/>
      <c r="E67" s="122"/>
    </row>
    <row r="68" spans="1:5" ht="16.2">
      <c r="A68" s="118"/>
      <c r="B68" s="119"/>
      <c r="C68" s="120"/>
      <c r="D68" s="122"/>
      <c r="E68" s="122"/>
    </row>
    <row r="69" spans="1:5" ht="16.2">
      <c r="A69" s="118"/>
      <c r="B69" s="119"/>
      <c r="C69" s="120"/>
      <c r="D69" s="122"/>
      <c r="E69" s="122"/>
    </row>
    <row r="70" spans="1:5" ht="16.2">
      <c r="A70" s="118"/>
      <c r="B70" s="119"/>
      <c r="C70" s="120"/>
      <c r="D70" s="122"/>
      <c r="E70" s="122"/>
    </row>
    <row r="71" spans="1:5" ht="16.2">
      <c r="A71" s="118"/>
      <c r="B71" s="119"/>
      <c r="C71" s="120"/>
      <c r="D71" s="122"/>
      <c r="E71" s="122"/>
    </row>
    <row r="72" spans="1:5" ht="16.2">
      <c r="A72" s="118"/>
      <c r="B72" s="119"/>
      <c r="C72" s="120"/>
      <c r="D72" s="122"/>
      <c r="E72" s="122"/>
    </row>
    <row r="73" spans="1:5" ht="16.2">
      <c r="A73" s="118"/>
      <c r="B73" s="119"/>
      <c r="C73" s="120"/>
      <c r="D73" s="122"/>
      <c r="E73" s="122"/>
    </row>
    <row r="74" spans="1:5" ht="16.2">
      <c r="A74" s="118"/>
      <c r="B74" s="119"/>
      <c r="C74" s="120"/>
      <c r="D74" s="122"/>
      <c r="E74" s="122"/>
    </row>
    <row r="75" spans="1:5" ht="16.2">
      <c r="A75" s="118"/>
      <c r="B75" s="119"/>
      <c r="C75" s="120"/>
      <c r="D75" s="122"/>
      <c r="E75" s="122"/>
    </row>
    <row r="76" spans="1:5" ht="16.2">
      <c r="A76" s="118"/>
      <c r="B76" s="119"/>
      <c r="C76" s="120"/>
      <c r="D76" s="122"/>
      <c r="E76" s="122"/>
    </row>
    <row r="77" spans="1:5" ht="16.2">
      <c r="A77" s="118"/>
      <c r="B77" s="119"/>
      <c r="C77" s="120"/>
      <c r="D77" s="122"/>
      <c r="E77" s="122"/>
    </row>
    <row r="78" spans="1:5" ht="16.2">
      <c r="A78" s="118"/>
      <c r="B78" s="119"/>
      <c r="C78" s="120"/>
      <c r="D78" s="122"/>
      <c r="E78" s="122"/>
    </row>
    <row r="79" spans="1:5" ht="16.2">
      <c r="A79" s="118"/>
      <c r="B79" s="119"/>
      <c r="C79" s="120"/>
      <c r="D79" s="122"/>
      <c r="E79" s="122"/>
    </row>
    <row r="80" spans="1:5">
      <c r="D80" s="127"/>
      <c r="E80" s="128"/>
    </row>
    <row r="81" spans="4:5">
      <c r="D81" s="127"/>
      <c r="E81" s="128"/>
    </row>
    <row r="82" spans="4:5">
      <c r="D82" s="127"/>
      <c r="E82" s="128"/>
    </row>
    <row r="83" spans="4:5">
      <c r="D83" s="127"/>
      <c r="E83" s="128"/>
    </row>
    <row r="84" spans="4:5">
      <c r="D84" s="127"/>
      <c r="E84" s="128"/>
    </row>
    <row r="85" spans="4:5">
      <c r="D85" s="127"/>
      <c r="E85" s="128"/>
    </row>
    <row r="86" spans="4:5">
      <c r="D86" s="127"/>
      <c r="E86" s="128"/>
    </row>
    <row r="87" spans="4:5">
      <c r="D87" s="127"/>
      <c r="E87" s="128"/>
    </row>
    <row r="88" spans="4:5">
      <c r="D88" s="127"/>
      <c r="E88" s="128"/>
    </row>
    <row r="89" spans="4:5">
      <c r="D89" s="127"/>
      <c r="E89" s="128"/>
    </row>
    <row r="90" spans="4:5">
      <c r="D90" s="127"/>
      <c r="E90" s="128"/>
    </row>
    <row r="91" spans="4:5">
      <c r="D91" s="127"/>
      <c r="E91" s="128"/>
    </row>
    <row r="92" spans="4:5">
      <c r="D92" s="127"/>
      <c r="E92" s="128"/>
    </row>
    <row r="93" spans="4:5">
      <c r="D93" s="127"/>
      <c r="E93" s="128"/>
    </row>
    <row r="94" spans="4:5">
      <c r="D94" s="127"/>
      <c r="E94" s="128"/>
    </row>
    <row r="95" spans="4:5">
      <c r="D95" s="127"/>
      <c r="E95" s="128"/>
    </row>
    <row r="96" spans="4:5">
      <c r="D96" s="127"/>
      <c r="E96" s="128"/>
    </row>
    <row r="97" spans="4:5">
      <c r="D97" s="127"/>
      <c r="E97" s="128"/>
    </row>
    <row r="98" spans="4:5">
      <c r="D98" s="127"/>
      <c r="E98" s="128"/>
    </row>
    <row r="99" spans="4:5">
      <c r="D99" s="127"/>
      <c r="E99" s="128"/>
    </row>
    <row r="100" spans="4:5">
      <c r="D100" s="127"/>
      <c r="E100" s="128"/>
    </row>
    <row r="101" spans="4:5">
      <c r="D101" s="127"/>
      <c r="E101" s="128"/>
    </row>
    <row r="102" spans="4:5">
      <c r="D102" s="127"/>
      <c r="E102" s="128"/>
    </row>
    <row r="103" spans="4:5">
      <c r="D103" s="127"/>
      <c r="E103" s="128"/>
    </row>
    <row r="104" spans="4:5">
      <c r="D104" s="127"/>
      <c r="E104" s="128"/>
    </row>
    <row r="105" spans="4:5">
      <c r="D105" s="127"/>
      <c r="E105" s="128"/>
    </row>
    <row r="106" spans="4:5">
      <c r="D106" s="127"/>
      <c r="E106" s="128"/>
    </row>
    <row r="107" spans="4:5">
      <c r="D107" s="127"/>
      <c r="E107" s="128"/>
    </row>
    <row r="108" spans="4:5">
      <c r="D108" s="127"/>
      <c r="E108" s="128"/>
    </row>
    <row r="109" spans="4:5">
      <c r="D109" s="127"/>
      <c r="E109" s="128"/>
    </row>
    <row r="110" spans="4:5">
      <c r="D110" s="127"/>
      <c r="E110" s="128"/>
    </row>
    <row r="111" spans="4:5">
      <c r="D111" s="127"/>
      <c r="E111" s="128"/>
    </row>
    <row r="112" spans="4:5">
      <c r="D112" s="127"/>
      <c r="E112" s="128"/>
    </row>
    <row r="113" spans="4:5">
      <c r="D113" s="127"/>
      <c r="E113" s="128"/>
    </row>
    <row r="114" spans="4:5">
      <c r="D114" s="127"/>
      <c r="E114" s="128"/>
    </row>
    <row r="115" spans="4:5">
      <c r="D115" s="127"/>
      <c r="E115" s="128"/>
    </row>
    <row r="116" spans="4:5">
      <c r="D116" s="127"/>
      <c r="E116" s="128"/>
    </row>
    <row r="117" spans="4:5">
      <c r="D117" s="127"/>
      <c r="E117" s="128"/>
    </row>
    <row r="118" spans="4:5">
      <c r="D118" s="127"/>
      <c r="E118" s="128"/>
    </row>
    <row r="119" spans="4:5">
      <c r="D119" s="127"/>
      <c r="E119" s="128"/>
    </row>
    <row r="120" spans="4:5">
      <c r="D120" s="127"/>
      <c r="E120" s="128"/>
    </row>
    <row r="121" spans="4:5">
      <c r="D121" s="127"/>
      <c r="E121" s="128"/>
    </row>
    <row r="122" spans="4:5">
      <c r="D122" s="127"/>
      <c r="E122" s="128"/>
    </row>
    <row r="123" spans="4:5">
      <c r="D123" s="127"/>
      <c r="E123" s="128"/>
    </row>
    <row r="124" spans="4:5">
      <c r="D124" s="127"/>
      <c r="E124" s="128"/>
    </row>
    <row r="125" spans="4:5">
      <c r="D125" s="127"/>
      <c r="E125" s="128"/>
    </row>
    <row r="126" spans="4:5">
      <c r="D126" s="127"/>
      <c r="E126" s="128"/>
    </row>
    <row r="127" spans="4:5">
      <c r="D127" s="127"/>
      <c r="E127" s="128"/>
    </row>
    <row r="128" spans="4:5">
      <c r="D128" s="127"/>
      <c r="E128" s="128"/>
    </row>
    <row r="129" spans="4:5">
      <c r="D129" s="127"/>
      <c r="E129" s="128"/>
    </row>
    <row r="130" spans="4:5">
      <c r="D130" s="127"/>
      <c r="E130" s="128"/>
    </row>
    <row r="131" spans="4:5">
      <c r="D131" s="127"/>
      <c r="E131" s="128"/>
    </row>
    <row r="132" spans="4:5">
      <c r="D132" s="127"/>
      <c r="E132" s="128"/>
    </row>
    <row r="133" spans="4:5">
      <c r="D133" s="127"/>
      <c r="E133" s="128"/>
    </row>
    <row r="134" spans="4:5">
      <c r="D134" s="127"/>
      <c r="E134" s="128"/>
    </row>
    <row r="135" spans="4:5">
      <c r="D135" s="127"/>
      <c r="E135" s="128"/>
    </row>
    <row r="136" spans="4:5">
      <c r="D136" s="127"/>
      <c r="E136" s="128"/>
    </row>
    <row r="137" spans="4:5">
      <c r="D137" s="127"/>
      <c r="E137" s="128"/>
    </row>
    <row r="138" spans="4:5">
      <c r="D138" s="127"/>
      <c r="E138" s="128"/>
    </row>
    <row r="139" spans="4:5">
      <c r="D139" s="127"/>
      <c r="E139" s="128"/>
    </row>
    <row r="140" spans="4:5">
      <c r="D140" s="127"/>
      <c r="E140" s="128"/>
    </row>
    <row r="141" spans="4:5">
      <c r="D141" s="127"/>
      <c r="E141" s="128"/>
    </row>
    <row r="142" spans="4:5">
      <c r="D142" s="127"/>
      <c r="E142" s="128"/>
    </row>
    <row r="143" spans="4:5">
      <c r="D143" s="127"/>
      <c r="E143" s="128"/>
    </row>
    <row r="144" spans="4:5">
      <c r="D144" s="127"/>
      <c r="E144" s="128"/>
    </row>
    <row r="145" spans="4:5">
      <c r="D145" s="127"/>
      <c r="E145" s="128"/>
    </row>
    <row r="146" spans="4:5">
      <c r="D146" s="127"/>
      <c r="E146" s="128"/>
    </row>
    <row r="147" spans="4:5">
      <c r="D147" s="127"/>
      <c r="E147" s="128"/>
    </row>
    <row r="148" spans="4:5">
      <c r="D148" s="127"/>
      <c r="E148" s="128"/>
    </row>
    <row r="149" spans="4:5">
      <c r="D149" s="127"/>
      <c r="E149" s="128"/>
    </row>
    <row r="150" spans="4:5">
      <c r="D150" s="127"/>
      <c r="E150" s="128"/>
    </row>
    <row r="151" spans="4:5">
      <c r="D151" s="127"/>
      <c r="E151" s="128"/>
    </row>
    <row r="152" spans="4:5">
      <c r="D152" s="127"/>
      <c r="E152" s="128"/>
    </row>
    <row r="153" spans="4:5">
      <c r="D153" s="127"/>
      <c r="E153" s="128"/>
    </row>
    <row r="154" spans="4:5">
      <c r="D154" s="127"/>
      <c r="E154" s="128"/>
    </row>
    <row r="155" spans="4:5">
      <c r="D155" s="127"/>
      <c r="E155" s="128"/>
    </row>
    <row r="156" spans="4:5">
      <c r="D156" s="127"/>
      <c r="E156" s="128"/>
    </row>
    <row r="157" spans="4:5">
      <c r="D157" s="127"/>
      <c r="E157" s="128"/>
    </row>
    <row r="158" spans="4:5">
      <c r="D158" s="127"/>
      <c r="E158" s="128"/>
    </row>
    <row r="159" spans="4:5">
      <c r="D159" s="127"/>
      <c r="E159" s="128"/>
    </row>
    <row r="160" spans="4:5">
      <c r="D160" s="127"/>
      <c r="E160" s="128"/>
    </row>
    <row r="161" spans="4:5">
      <c r="D161" s="127"/>
      <c r="E161" s="128"/>
    </row>
    <row r="162" spans="4:5">
      <c r="D162" s="127"/>
      <c r="E162" s="128"/>
    </row>
    <row r="163" spans="4:5">
      <c r="D163" s="127"/>
      <c r="E163" s="128"/>
    </row>
    <row r="164" spans="4:5">
      <c r="D164" s="127"/>
      <c r="E164" s="128"/>
    </row>
    <row r="165" spans="4:5">
      <c r="D165" s="127"/>
      <c r="E165" s="128"/>
    </row>
    <row r="166" spans="4:5">
      <c r="D166" s="127"/>
      <c r="E166" s="128"/>
    </row>
    <row r="167" spans="4:5">
      <c r="D167" s="127"/>
      <c r="E167" s="128"/>
    </row>
    <row r="168" spans="4:5">
      <c r="D168" s="127"/>
      <c r="E168" s="128"/>
    </row>
    <row r="169" spans="4:5">
      <c r="D169" s="127"/>
      <c r="E169" s="128"/>
    </row>
    <row r="170" spans="4:5">
      <c r="D170" s="127"/>
      <c r="E170" s="128"/>
    </row>
    <row r="171" spans="4:5">
      <c r="D171" s="127"/>
      <c r="E171" s="128"/>
    </row>
    <row r="172" spans="4:5">
      <c r="D172" s="127"/>
      <c r="E172" s="128"/>
    </row>
    <row r="173" spans="4:5">
      <c r="D173" s="127"/>
      <c r="E173" s="128"/>
    </row>
    <row r="174" spans="4:5">
      <c r="D174" s="127"/>
      <c r="E174" s="128"/>
    </row>
    <row r="175" spans="4:5">
      <c r="D175" s="127"/>
      <c r="E175" s="128"/>
    </row>
    <row r="176" spans="4:5">
      <c r="D176" s="127"/>
      <c r="E176" s="128"/>
    </row>
    <row r="177" spans="4:5">
      <c r="D177" s="127"/>
      <c r="E177" s="128"/>
    </row>
    <row r="178" spans="4:5">
      <c r="D178" s="127"/>
      <c r="E178" s="128"/>
    </row>
    <row r="179" spans="4:5">
      <c r="D179" s="127"/>
      <c r="E179" s="128"/>
    </row>
    <row r="180" spans="4:5">
      <c r="D180" s="127"/>
      <c r="E180" s="128"/>
    </row>
    <row r="181" spans="4:5">
      <c r="D181" s="127"/>
      <c r="E181" s="128"/>
    </row>
    <row r="182" spans="4:5">
      <c r="D182" s="127"/>
      <c r="E182" s="128"/>
    </row>
    <row r="183" spans="4:5">
      <c r="D183" s="127"/>
      <c r="E183" s="128"/>
    </row>
    <row r="184" spans="4:5">
      <c r="D184" s="127"/>
      <c r="E184" s="128"/>
    </row>
    <row r="185" spans="4:5">
      <c r="D185" s="127"/>
      <c r="E185" s="128"/>
    </row>
    <row r="186" spans="4:5">
      <c r="D186" s="127"/>
      <c r="E186" s="128"/>
    </row>
    <row r="187" spans="4:5">
      <c r="D187" s="127"/>
      <c r="E187" s="128"/>
    </row>
    <row r="188" spans="4:5">
      <c r="D188" s="127"/>
      <c r="E188" s="128"/>
    </row>
    <row r="189" spans="4:5">
      <c r="D189" s="127"/>
      <c r="E189" s="128"/>
    </row>
    <row r="190" spans="4:5">
      <c r="D190" s="127"/>
      <c r="E190" s="128"/>
    </row>
    <row r="191" spans="4:5">
      <c r="D191" s="127"/>
      <c r="E191" s="128"/>
    </row>
    <row r="192" spans="4:5">
      <c r="D192" s="127"/>
      <c r="E192" s="128"/>
    </row>
    <row r="193" spans="4:5">
      <c r="D193" s="127"/>
      <c r="E193" s="128"/>
    </row>
    <row r="194" spans="4:5">
      <c r="D194" s="127"/>
      <c r="E194" s="128"/>
    </row>
    <row r="195" spans="4:5">
      <c r="D195" s="127"/>
      <c r="E195" s="128"/>
    </row>
    <row r="196" spans="4:5">
      <c r="D196" s="127"/>
      <c r="E196" s="128"/>
    </row>
    <row r="197" spans="4:5">
      <c r="D197" s="127"/>
      <c r="E197" s="128"/>
    </row>
    <row r="198" spans="4:5">
      <c r="D198" s="127"/>
      <c r="E198" s="128"/>
    </row>
    <row r="199" spans="4:5">
      <c r="D199" s="127"/>
      <c r="E199" s="128"/>
    </row>
    <row r="200" spans="4:5">
      <c r="D200" s="127"/>
      <c r="E200" s="128"/>
    </row>
    <row r="201" spans="4:5">
      <c r="D201" s="127"/>
      <c r="E201" s="128"/>
    </row>
    <row r="202" spans="4:5">
      <c r="D202" s="127"/>
      <c r="E202" s="128"/>
    </row>
    <row r="203" spans="4:5">
      <c r="D203" s="127"/>
      <c r="E203" s="128"/>
    </row>
    <row r="204" spans="4:5">
      <c r="D204" s="127"/>
      <c r="E204" s="128"/>
    </row>
    <row r="205" spans="4:5">
      <c r="D205" s="127"/>
      <c r="E205" s="128"/>
    </row>
    <row r="206" spans="4:5">
      <c r="D206" s="127"/>
      <c r="E206" s="128"/>
    </row>
    <row r="207" spans="4:5">
      <c r="D207" s="127"/>
      <c r="E207" s="128"/>
    </row>
    <row r="208" spans="4:5">
      <c r="D208" s="127"/>
      <c r="E208" s="128"/>
    </row>
    <row r="209" spans="4:5">
      <c r="D209" s="127"/>
      <c r="E209" s="128"/>
    </row>
    <row r="210" spans="4:5">
      <c r="D210" s="127"/>
      <c r="E210" s="128"/>
    </row>
    <row r="211" spans="4:5">
      <c r="D211" s="127"/>
      <c r="E211" s="128"/>
    </row>
    <row r="212" spans="4:5">
      <c r="D212" s="127"/>
      <c r="E212" s="128"/>
    </row>
    <row r="213" spans="4:5">
      <c r="D213" s="127"/>
      <c r="E213" s="128"/>
    </row>
    <row r="214" spans="4:5">
      <c r="D214" s="127"/>
      <c r="E214" s="128"/>
    </row>
    <row r="215" spans="4:5">
      <c r="D215" s="127"/>
      <c r="E215" s="128"/>
    </row>
    <row r="216" spans="4:5">
      <c r="D216" s="127"/>
      <c r="E216" s="128"/>
    </row>
    <row r="217" spans="4:5">
      <c r="D217" s="127"/>
      <c r="E217" s="128"/>
    </row>
    <row r="218" spans="4:5">
      <c r="D218" s="127"/>
      <c r="E218" s="128"/>
    </row>
    <row r="219" spans="4:5">
      <c r="D219" s="127"/>
      <c r="E219" s="128"/>
    </row>
    <row r="220" spans="4:5">
      <c r="D220" s="127"/>
      <c r="E220" s="128"/>
    </row>
    <row r="221" spans="4:5">
      <c r="D221" s="127"/>
      <c r="E221" s="128"/>
    </row>
    <row r="222" spans="4:5">
      <c r="D222" s="127"/>
      <c r="E222" s="128"/>
    </row>
    <row r="223" spans="4:5">
      <c r="D223" s="127"/>
      <c r="E223" s="128"/>
    </row>
    <row r="224" spans="4:5">
      <c r="D224" s="127"/>
      <c r="E224" s="128"/>
    </row>
    <row r="225" spans="4:5">
      <c r="D225" s="127"/>
      <c r="E225" s="128"/>
    </row>
    <row r="226" spans="4:5">
      <c r="D226" s="127"/>
      <c r="E226" s="128"/>
    </row>
    <row r="227" spans="4:5">
      <c r="D227" s="127"/>
      <c r="E227" s="128"/>
    </row>
    <row r="228" spans="4:5">
      <c r="D228" s="127"/>
      <c r="E228" s="128"/>
    </row>
    <row r="229" spans="4:5">
      <c r="D229" s="127"/>
      <c r="E229" s="128"/>
    </row>
    <row r="230" spans="4:5">
      <c r="D230" s="127"/>
      <c r="E230" s="128"/>
    </row>
    <row r="231" spans="4:5">
      <c r="D231" s="127"/>
      <c r="E231" s="128"/>
    </row>
    <row r="232" spans="4:5">
      <c r="D232" s="127"/>
      <c r="E232" s="128"/>
    </row>
    <row r="233" spans="4:5">
      <c r="D233" s="127"/>
      <c r="E233" s="128"/>
    </row>
    <row r="234" spans="4:5">
      <c r="D234" s="127"/>
      <c r="E234" s="128"/>
    </row>
    <row r="235" spans="4:5">
      <c r="D235" s="127"/>
      <c r="E235" s="128"/>
    </row>
    <row r="236" spans="4:5">
      <c r="D236" s="127"/>
      <c r="E236" s="128"/>
    </row>
    <row r="237" spans="4:5">
      <c r="D237" s="127"/>
      <c r="E237" s="128"/>
    </row>
    <row r="238" spans="4:5">
      <c r="D238" s="127"/>
      <c r="E238" s="128"/>
    </row>
    <row r="239" spans="4:5">
      <c r="D239" s="127"/>
      <c r="E239" s="128"/>
    </row>
    <row r="240" spans="4:5">
      <c r="D240" s="127"/>
      <c r="E240" s="128"/>
    </row>
    <row r="241" spans="4:5">
      <c r="D241" s="127"/>
      <c r="E241" s="128"/>
    </row>
    <row r="242" spans="4:5">
      <c r="D242" s="127"/>
      <c r="E242" s="128"/>
    </row>
    <row r="243" spans="4:5">
      <c r="D243" s="127"/>
      <c r="E243" s="128"/>
    </row>
    <row r="244" spans="4:5">
      <c r="D244" s="127"/>
      <c r="E244" s="128"/>
    </row>
    <row r="245" spans="4:5">
      <c r="D245" s="127"/>
      <c r="E245" s="128"/>
    </row>
    <row r="246" spans="4:5">
      <c r="D246" s="127"/>
      <c r="E246" s="128"/>
    </row>
    <row r="247" spans="4:5">
      <c r="D247" s="127"/>
      <c r="E247" s="128"/>
    </row>
    <row r="248" spans="4:5">
      <c r="D248" s="127"/>
      <c r="E248" s="128"/>
    </row>
    <row r="249" spans="4:5">
      <c r="D249" s="127"/>
      <c r="E249" s="128"/>
    </row>
    <row r="250" spans="4:5">
      <c r="D250" s="127"/>
      <c r="E250" s="128"/>
    </row>
    <row r="251" spans="4:5">
      <c r="D251" s="127"/>
      <c r="E251" s="128"/>
    </row>
    <row r="252" spans="4:5">
      <c r="D252" s="127"/>
      <c r="E252" s="128"/>
    </row>
    <row r="253" spans="4:5">
      <c r="D253" s="127"/>
      <c r="E253" s="128"/>
    </row>
    <row r="254" spans="4:5">
      <c r="D254" s="127"/>
      <c r="E254" s="128"/>
    </row>
    <row r="255" spans="4:5">
      <c r="D255" s="127"/>
      <c r="E255" s="128"/>
    </row>
    <row r="256" spans="4:5">
      <c r="D256" s="127"/>
      <c r="E256" s="128"/>
    </row>
    <row r="257" spans="4:5">
      <c r="D257" s="127"/>
      <c r="E257" s="128"/>
    </row>
    <row r="258" spans="4:5">
      <c r="D258" s="127"/>
      <c r="E258" s="128"/>
    </row>
    <row r="259" spans="4:5">
      <c r="D259" s="127"/>
      <c r="E259" s="128"/>
    </row>
    <row r="260" spans="4:5">
      <c r="D260" s="127"/>
      <c r="E260" s="128"/>
    </row>
    <row r="261" spans="4:5">
      <c r="D261" s="127"/>
      <c r="E261" s="128"/>
    </row>
    <row r="262" spans="4:5">
      <c r="D262" s="127"/>
      <c r="E262" s="128"/>
    </row>
    <row r="263" spans="4:5">
      <c r="D263" s="127"/>
      <c r="E263" s="128"/>
    </row>
    <row r="264" spans="4:5">
      <c r="D264" s="127"/>
      <c r="E264" s="128"/>
    </row>
    <row r="265" spans="4:5">
      <c r="D265" s="127"/>
      <c r="E265" s="128"/>
    </row>
    <row r="266" spans="4:5">
      <c r="D266" s="127"/>
      <c r="E266" s="128"/>
    </row>
    <row r="267" spans="4:5">
      <c r="D267" s="127"/>
      <c r="E267" s="128"/>
    </row>
    <row r="268" spans="4:5">
      <c r="D268" s="127"/>
      <c r="E268" s="128"/>
    </row>
    <row r="269" spans="4:5">
      <c r="D269" s="127"/>
      <c r="E269" s="128"/>
    </row>
    <row r="270" spans="4:5">
      <c r="D270" s="127"/>
      <c r="E270" s="128"/>
    </row>
    <row r="271" spans="4:5">
      <c r="D271" s="127"/>
      <c r="E271" s="128"/>
    </row>
    <row r="272" spans="4:5">
      <c r="D272" s="127"/>
      <c r="E272" s="128"/>
    </row>
    <row r="273" spans="4:5">
      <c r="D273" s="127"/>
      <c r="E273" s="128"/>
    </row>
    <row r="274" spans="4:5">
      <c r="D274" s="127"/>
      <c r="E274" s="128"/>
    </row>
    <row r="275" spans="4:5">
      <c r="D275" s="127"/>
      <c r="E275" s="128"/>
    </row>
    <row r="276" spans="4:5">
      <c r="D276" s="127"/>
      <c r="E276" s="128"/>
    </row>
    <row r="277" spans="4:5">
      <c r="D277" s="127"/>
      <c r="E277" s="128"/>
    </row>
    <row r="278" spans="4:5">
      <c r="D278" s="127"/>
      <c r="E278" s="128"/>
    </row>
    <row r="279" spans="4:5">
      <c r="D279" s="127"/>
      <c r="E279" s="128"/>
    </row>
    <row r="280" spans="4:5">
      <c r="D280" s="127"/>
      <c r="E280" s="128"/>
    </row>
    <row r="281" spans="4:5">
      <c r="D281" s="127"/>
      <c r="E281" s="128"/>
    </row>
    <row r="282" spans="4:5">
      <c r="D282" s="127"/>
      <c r="E282" s="128"/>
    </row>
    <row r="283" spans="4:5">
      <c r="D283" s="127"/>
      <c r="E283" s="128"/>
    </row>
    <row r="284" spans="4:5">
      <c r="D284" s="127"/>
      <c r="E284" s="128"/>
    </row>
    <row r="285" spans="4:5">
      <c r="D285" s="127"/>
      <c r="E285" s="128"/>
    </row>
    <row r="286" spans="4:5">
      <c r="D286" s="127"/>
      <c r="E286" s="128"/>
    </row>
    <row r="287" spans="4:5">
      <c r="D287" s="127"/>
      <c r="E287" s="128"/>
    </row>
    <row r="288" spans="4:5">
      <c r="D288" s="127"/>
      <c r="E288" s="128"/>
    </row>
    <row r="289" spans="4:5">
      <c r="D289" s="127"/>
      <c r="E289" s="128"/>
    </row>
    <row r="290" spans="4:5">
      <c r="D290" s="127"/>
      <c r="E290" s="128"/>
    </row>
    <row r="291" spans="4:5">
      <c r="D291" s="127"/>
      <c r="E291" s="128"/>
    </row>
    <row r="292" spans="4:5">
      <c r="D292" s="127"/>
      <c r="E292" s="128"/>
    </row>
    <row r="293" spans="4:5">
      <c r="D293" s="127"/>
      <c r="E293" s="128"/>
    </row>
    <row r="294" spans="4:5">
      <c r="D294" s="127"/>
      <c r="E294" s="128"/>
    </row>
    <row r="295" spans="4:5">
      <c r="D295" s="127"/>
      <c r="E295" s="128"/>
    </row>
    <row r="296" spans="4:5">
      <c r="D296" s="127"/>
      <c r="E296" s="128"/>
    </row>
    <row r="297" spans="4:5">
      <c r="D297" s="127"/>
      <c r="E297" s="128"/>
    </row>
    <row r="298" spans="4:5">
      <c r="D298" s="127"/>
      <c r="E298" s="128"/>
    </row>
    <row r="299" spans="4:5">
      <c r="D299" s="127"/>
      <c r="E299" s="128"/>
    </row>
    <row r="300" spans="4:5">
      <c r="D300" s="127"/>
      <c r="E300" s="128"/>
    </row>
    <row r="301" spans="4:5">
      <c r="D301" s="127"/>
      <c r="E301" s="128"/>
    </row>
    <row r="302" spans="4:5">
      <c r="D302" s="127"/>
      <c r="E302" s="128"/>
    </row>
    <row r="303" spans="4:5">
      <c r="D303" s="127"/>
      <c r="E303" s="128"/>
    </row>
    <row r="304" spans="4:5">
      <c r="D304" s="127"/>
      <c r="E304" s="128"/>
    </row>
    <row r="305" spans="4:5">
      <c r="D305" s="127"/>
      <c r="E305" s="128"/>
    </row>
    <row r="306" spans="4:5">
      <c r="D306" s="127"/>
      <c r="E306" s="128"/>
    </row>
    <row r="307" spans="4:5">
      <c r="D307" s="127"/>
      <c r="E307" s="128"/>
    </row>
    <row r="308" spans="4:5">
      <c r="D308" s="127"/>
      <c r="E308" s="128"/>
    </row>
    <row r="309" spans="4:5">
      <c r="D309" s="127"/>
      <c r="E309" s="128"/>
    </row>
    <row r="310" spans="4:5">
      <c r="D310" s="127"/>
      <c r="E310" s="128"/>
    </row>
    <row r="311" spans="4:5">
      <c r="D311" s="127"/>
      <c r="E311" s="128"/>
    </row>
    <row r="312" spans="4:5">
      <c r="D312" s="127"/>
      <c r="E312" s="128"/>
    </row>
    <row r="313" spans="4:5">
      <c r="D313" s="127"/>
      <c r="E313" s="128"/>
    </row>
    <row r="314" spans="4:5">
      <c r="D314" s="127"/>
      <c r="E314" s="128"/>
    </row>
    <row r="315" spans="4:5">
      <c r="D315" s="127"/>
      <c r="E315" s="128"/>
    </row>
    <row r="316" spans="4:5">
      <c r="D316" s="127"/>
      <c r="E316" s="128"/>
    </row>
    <row r="317" spans="4:5">
      <c r="D317" s="127"/>
      <c r="E317" s="128"/>
    </row>
    <row r="318" spans="4:5">
      <c r="D318" s="127"/>
      <c r="E318" s="128"/>
    </row>
    <row r="319" spans="4:5">
      <c r="D319" s="127"/>
      <c r="E319" s="128"/>
    </row>
    <row r="320" spans="4:5">
      <c r="D320" s="127"/>
      <c r="E320" s="128"/>
    </row>
    <row r="321" spans="4:5">
      <c r="D321" s="127"/>
      <c r="E321" s="128"/>
    </row>
    <row r="322" spans="4:5">
      <c r="D322" s="127"/>
      <c r="E322" s="128"/>
    </row>
    <row r="323" spans="4:5">
      <c r="D323" s="127"/>
      <c r="E323" s="128"/>
    </row>
    <row r="324" spans="4:5">
      <c r="D324" s="127"/>
      <c r="E324" s="128"/>
    </row>
    <row r="325" spans="4:5">
      <c r="D325" s="127"/>
      <c r="E325" s="128"/>
    </row>
    <row r="326" spans="4:5">
      <c r="D326" s="127"/>
      <c r="E326" s="128"/>
    </row>
    <row r="327" spans="4:5">
      <c r="D327" s="127"/>
      <c r="E327" s="128"/>
    </row>
    <row r="328" spans="4:5">
      <c r="D328" s="127"/>
      <c r="E328" s="128"/>
    </row>
    <row r="329" spans="4:5">
      <c r="D329" s="127"/>
      <c r="E329" s="128"/>
    </row>
    <row r="330" spans="4:5">
      <c r="D330" s="127"/>
      <c r="E330" s="128"/>
    </row>
    <row r="331" spans="4:5">
      <c r="D331" s="127"/>
      <c r="E331" s="128"/>
    </row>
    <row r="332" spans="4:5">
      <c r="D332" s="127"/>
      <c r="E332" s="128"/>
    </row>
    <row r="333" spans="4:5">
      <c r="D333" s="127"/>
      <c r="E333" s="128"/>
    </row>
    <row r="334" spans="4:5">
      <c r="D334" s="127"/>
      <c r="E334" s="128"/>
    </row>
    <row r="335" spans="4:5">
      <c r="D335" s="127"/>
      <c r="E335" s="128"/>
    </row>
    <row r="336" spans="4:5">
      <c r="D336" s="127"/>
      <c r="E336" s="128"/>
    </row>
    <row r="337" spans="4:5">
      <c r="D337" s="127"/>
      <c r="E337" s="128"/>
    </row>
    <row r="338" spans="4:5">
      <c r="D338" s="127"/>
      <c r="E338" s="128"/>
    </row>
    <row r="339" spans="4:5">
      <c r="D339" s="127"/>
      <c r="E339" s="128"/>
    </row>
    <row r="340" spans="4:5">
      <c r="D340" s="127"/>
      <c r="E340" s="128"/>
    </row>
    <row r="341" spans="4:5">
      <c r="D341" s="127"/>
      <c r="E341" s="128"/>
    </row>
    <row r="342" spans="4:5">
      <c r="D342" s="127"/>
      <c r="E342" s="128"/>
    </row>
    <row r="343" spans="4:5">
      <c r="D343" s="127"/>
      <c r="E343" s="128"/>
    </row>
    <row r="344" spans="4:5">
      <c r="D344" s="127"/>
      <c r="E344" s="128"/>
    </row>
    <row r="345" spans="4:5">
      <c r="D345" s="127"/>
      <c r="E345" s="128"/>
    </row>
    <row r="346" spans="4:5">
      <c r="D346" s="127"/>
      <c r="E346" s="128"/>
    </row>
    <row r="347" spans="4:5">
      <c r="D347" s="127"/>
      <c r="E347" s="128"/>
    </row>
    <row r="348" spans="4:5">
      <c r="D348" s="127"/>
      <c r="E348" s="128"/>
    </row>
    <row r="349" spans="4:5">
      <c r="D349" s="127"/>
      <c r="E349" s="128"/>
    </row>
    <row r="350" spans="4:5">
      <c r="D350" s="127"/>
      <c r="E350" s="128"/>
    </row>
    <row r="351" spans="4:5">
      <c r="D351" s="127"/>
      <c r="E351" s="128"/>
    </row>
    <row r="352" spans="4:5">
      <c r="D352" s="127"/>
      <c r="E352" s="128"/>
    </row>
    <row r="353" spans="4:5">
      <c r="D353" s="127"/>
      <c r="E353" s="128"/>
    </row>
    <row r="354" spans="4:5">
      <c r="D354" s="127"/>
      <c r="E354" s="128"/>
    </row>
    <row r="355" spans="4:5">
      <c r="D355" s="127"/>
      <c r="E355" s="128"/>
    </row>
    <row r="356" spans="4:5">
      <c r="D356" s="127"/>
      <c r="E356" s="128"/>
    </row>
    <row r="357" spans="4:5">
      <c r="D357" s="127"/>
      <c r="E357" s="128"/>
    </row>
    <row r="358" spans="4:5">
      <c r="D358" s="127"/>
      <c r="E358" s="128"/>
    </row>
    <row r="359" spans="4:5">
      <c r="D359" s="127"/>
      <c r="E359" s="128"/>
    </row>
    <row r="360" spans="4:5">
      <c r="D360" s="127"/>
      <c r="E360" s="128"/>
    </row>
    <row r="361" spans="4:5">
      <c r="D361" s="127"/>
      <c r="E361" s="128"/>
    </row>
    <row r="362" spans="4:5">
      <c r="D362" s="127"/>
      <c r="E362" s="128"/>
    </row>
    <row r="363" spans="4:5">
      <c r="D363" s="127"/>
      <c r="E363" s="128"/>
    </row>
    <row r="364" spans="4:5">
      <c r="D364" s="127"/>
      <c r="E364" s="128"/>
    </row>
    <row r="365" spans="4:5">
      <c r="D365" s="127"/>
      <c r="E365" s="128"/>
    </row>
    <row r="366" spans="4:5">
      <c r="D366" s="127"/>
      <c r="E366" s="128"/>
    </row>
    <row r="367" spans="4:5">
      <c r="D367" s="127"/>
      <c r="E367" s="128"/>
    </row>
    <row r="368" spans="4:5">
      <c r="D368" s="127"/>
      <c r="E368" s="128"/>
    </row>
    <row r="369" spans="4:5">
      <c r="D369" s="127"/>
      <c r="E369" s="128"/>
    </row>
    <row r="370" spans="4:5">
      <c r="D370" s="127"/>
      <c r="E370" s="128"/>
    </row>
    <row r="371" spans="4:5">
      <c r="D371" s="127"/>
      <c r="E371" s="128"/>
    </row>
    <row r="372" spans="4:5">
      <c r="D372" s="127"/>
      <c r="E372" s="128"/>
    </row>
    <row r="373" spans="4:5">
      <c r="D373" s="127"/>
      <c r="E373" s="128"/>
    </row>
    <row r="374" spans="4:5">
      <c r="D374" s="127"/>
      <c r="E374" s="128"/>
    </row>
    <row r="375" spans="4:5">
      <c r="D375" s="127"/>
      <c r="E375" s="128"/>
    </row>
    <row r="376" spans="4:5">
      <c r="D376" s="127"/>
      <c r="E376" s="128"/>
    </row>
    <row r="377" spans="4:5">
      <c r="D377" s="127"/>
      <c r="E377" s="128"/>
    </row>
    <row r="378" spans="4:5">
      <c r="D378" s="127"/>
      <c r="E378" s="128"/>
    </row>
    <row r="379" spans="4:5">
      <c r="D379" s="127"/>
      <c r="E379" s="128"/>
    </row>
    <row r="380" spans="4:5">
      <c r="D380" s="127"/>
      <c r="E380" s="128"/>
    </row>
    <row r="381" spans="4:5">
      <c r="D381" s="127"/>
      <c r="E381" s="128"/>
    </row>
    <row r="382" spans="4:5">
      <c r="D382" s="127"/>
      <c r="E382" s="128"/>
    </row>
    <row r="383" spans="4:5">
      <c r="D383" s="127"/>
      <c r="E383" s="128"/>
    </row>
    <row r="384" spans="4:5">
      <c r="D384" s="127"/>
      <c r="E384" s="128"/>
    </row>
    <row r="385" spans="4:5">
      <c r="D385" s="127"/>
      <c r="E385" s="128"/>
    </row>
    <row r="386" spans="4:5">
      <c r="D386" s="127"/>
      <c r="E386" s="128"/>
    </row>
    <row r="387" spans="4:5">
      <c r="D387" s="127"/>
      <c r="E387" s="128"/>
    </row>
    <row r="388" spans="4:5">
      <c r="D388" s="127"/>
      <c r="E388" s="128"/>
    </row>
    <row r="389" spans="4:5">
      <c r="D389" s="127"/>
      <c r="E389" s="128"/>
    </row>
    <row r="390" spans="4:5">
      <c r="D390" s="127"/>
      <c r="E390" s="128"/>
    </row>
    <row r="391" spans="4:5">
      <c r="D391" s="127"/>
      <c r="E391" s="128"/>
    </row>
    <row r="392" spans="4:5">
      <c r="D392" s="127"/>
      <c r="E392" s="128"/>
    </row>
    <row r="393" spans="4:5">
      <c r="D393" s="127"/>
      <c r="E393" s="128"/>
    </row>
    <row r="394" spans="4:5">
      <c r="D394" s="127"/>
      <c r="E394" s="128"/>
    </row>
    <row r="395" spans="4:5">
      <c r="D395" s="127"/>
      <c r="E395" s="128"/>
    </row>
    <row r="396" spans="4:5">
      <c r="D396" s="127"/>
      <c r="E396" s="128"/>
    </row>
    <row r="397" spans="4:5">
      <c r="D397" s="127"/>
      <c r="E397" s="128"/>
    </row>
    <row r="398" spans="4:5">
      <c r="D398" s="127"/>
      <c r="E398" s="128"/>
    </row>
    <row r="399" spans="4:5">
      <c r="D399" s="127"/>
      <c r="E399" s="128"/>
    </row>
    <row r="400" spans="4:5">
      <c r="D400" s="127"/>
      <c r="E400" s="128"/>
    </row>
    <row r="401" spans="4:5">
      <c r="D401" s="127"/>
      <c r="E401" s="128"/>
    </row>
    <row r="402" spans="4:5">
      <c r="D402" s="127"/>
      <c r="E402" s="128"/>
    </row>
    <row r="403" spans="4:5">
      <c r="D403" s="127"/>
      <c r="E403" s="128"/>
    </row>
    <row r="404" spans="4:5">
      <c r="D404" s="127"/>
      <c r="E404" s="128"/>
    </row>
    <row r="405" spans="4:5">
      <c r="D405" s="127"/>
      <c r="E405" s="128"/>
    </row>
    <row r="406" spans="4:5">
      <c r="D406" s="127"/>
      <c r="E406" s="128"/>
    </row>
    <row r="407" spans="4:5">
      <c r="D407" s="127"/>
      <c r="E407" s="128"/>
    </row>
    <row r="408" spans="4:5">
      <c r="D408" s="127"/>
      <c r="E408" s="128"/>
    </row>
    <row r="409" spans="4:5">
      <c r="D409" s="127"/>
      <c r="E409" s="128"/>
    </row>
    <row r="410" spans="4:5">
      <c r="D410" s="127"/>
      <c r="E410" s="128"/>
    </row>
    <row r="411" spans="4:5">
      <c r="D411" s="127"/>
      <c r="E411" s="128"/>
    </row>
    <row r="412" spans="4:5">
      <c r="D412" s="127"/>
      <c r="E412" s="128"/>
    </row>
    <row r="413" spans="4:5">
      <c r="D413" s="127"/>
      <c r="E413" s="128"/>
    </row>
    <row r="414" spans="4:5">
      <c r="D414" s="127"/>
      <c r="E414" s="128"/>
    </row>
    <row r="415" spans="4:5">
      <c r="D415" s="127"/>
      <c r="E415" s="128"/>
    </row>
    <row r="416" spans="4:5">
      <c r="D416" s="127"/>
      <c r="E416" s="128"/>
    </row>
    <row r="417" spans="4:5">
      <c r="D417" s="127"/>
      <c r="E417" s="128"/>
    </row>
    <row r="418" spans="4:5">
      <c r="D418" s="127"/>
      <c r="E418" s="128"/>
    </row>
    <row r="419" spans="4:5">
      <c r="D419" s="127"/>
      <c r="E419" s="128"/>
    </row>
    <row r="420" spans="4:5">
      <c r="D420" s="127"/>
      <c r="E420" s="128"/>
    </row>
    <row r="421" spans="4:5">
      <c r="D421" s="127"/>
      <c r="E421" s="128"/>
    </row>
    <row r="422" spans="4:5">
      <c r="D422" s="127"/>
      <c r="E422" s="128"/>
    </row>
    <row r="423" spans="4:5">
      <c r="D423" s="127"/>
      <c r="E423" s="128"/>
    </row>
    <row r="424" spans="4:5">
      <c r="D424" s="127"/>
      <c r="E424" s="128"/>
    </row>
    <row r="425" spans="4:5">
      <c r="D425" s="127"/>
      <c r="E425" s="128"/>
    </row>
    <row r="426" spans="4:5">
      <c r="D426" s="127"/>
      <c r="E426" s="128"/>
    </row>
    <row r="427" spans="4:5">
      <c r="D427" s="127"/>
      <c r="E427" s="128"/>
    </row>
    <row r="428" spans="4:5">
      <c r="D428" s="127"/>
      <c r="E428" s="128"/>
    </row>
    <row r="429" spans="4:5">
      <c r="D429" s="127"/>
      <c r="E429" s="128"/>
    </row>
    <row r="430" spans="4:5">
      <c r="D430" s="127"/>
      <c r="E430" s="128"/>
    </row>
    <row r="431" spans="4:5">
      <c r="D431" s="127"/>
      <c r="E431" s="128"/>
    </row>
    <row r="432" spans="4:5">
      <c r="D432" s="127"/>
      <c r="E432" s="128"/>
    </row>
    <row r="433" spans="4:5">
      <c r="D433" s="127"/>
      <c r="E433" s="128"/>
    </row>
    <row r="434" spans="4:5">
      <c r="D434" s="127"/>
      <c r="E434" s="128"/>
    </row>
    <row r="435" spans="4:5">
      <c r="D435" s="127"/>
      <c r="E435" s="128"/>
    </row>
    <row r="436" spans="4:5">
      <c r="D436" s="127"/>
      <c r="E436" s="128"/>
    </row>
    <row r="437" spans="4:5">
      <c r="D437" s="127"/>
      <c r="E437" s="128"/>
    </row>
    <row r="438" spans="4:5">
      <c r="D438" s="127"/>
      <c r="E438" s="128"/>
    </row>
    <row r="439" spans="4:5">
      <c r="D439" s="127"/>
      <c r="E439" s="128"/>
    </row>
    <row r="440" spans="4:5">
      <c r="D440" s="127"/>
      <c r="E440" s="128"/>
    </row>
    <row r="441" spans="4:5">
      <c r="D441" s="127"/>
      <c r="E441" s="128"/>
    </row>
    <row r="442" spans="4:5">
      <c r="D442" s="127"/>
      <c r="E442" s="128"/>
    </row>
    <row r="443" spans="4:5">
      <c r="D443" s="127"/>
      <c r="E443" s="128"/>
    </row>
    <row r="444" spans="4:5">
      <c r="D444" s="127"/>
      <c r="E444" s="128"/>
    </row>
    <row r="445" spans="4:5">
      <c r="D445" s="127"/>
      <c r="E445" s="128"/>
    </row>
    <row r="446" spans="4:5">
      <c r="D446" s="127"/>
      <c r="E446" s="128"/>
    </row>
    <row r="447" spans="4:5">
      <c r="D447" s="127"/>
      <c r="E447" s="128"/>
    </row>
    <row r="448" spans="4:5">
      <c r="D448" s="127"/>
      <c r="E448" s="128"/>
    </row>
    <row r="449" spans="4:5">
      <c r="D449" s="127"/>
      <c r="E449" s="128"/>
    </row>
    <row r="450" spans="4:5">
      <c r="D450" s="127"/>
      <c r="E450" s="128"/>
    </row>
    <row r="451" spans="4:5">
      <c r="D451" s="127"/>
      <c r="E451" s="128"/>
    </row>
    <row r="452" spans="4:5">
      <c r="D452" s="127"/>
      <c r="E452" s="128"/>
    </row>
    <row r="453" spans="4:5">
      <c r="D453" s="127"/>
      <c r="E453" s="128"/>
    </row>
    <row r="454" spans="4:5">
      <c r="D454" s="127"/>
      <c r="E454" s="128"/>
    </row>
    <row r="455" spans="4:5">
      <c r="D455" s="127"/>
      <c r="E455" s="128"/>
    </row>
    <row r="456" spans="4:5">
      <c r="D456" s="127"/>
      <c r="E456" s="128"/>
    </row>
    <row r="457" spans="4:5">
      <c r="D457" s="127"/>
      <c r="E457" s="128"/>
    </row>
    <row r="458" spans="4:5">
      <c r="D458" s="127"/>
      <c r="E458" s="128"/>
    </row>
    <row r="459" spans="4:5">
      <c r="D459" s="127"/>
      <c r="E459" s="128"/>
    </row>
    <row r="460" spans="4:5">
      <c r="D460" s="127"/>
      <c r="E460" s="128"/>
    </row>
    <row r="461" spans="4:5">
      <c r="D461" s="127"/>
      <c r="E461" s="128"/>
    </row>
    <row r="462" spans="4:5">
      <c r="D462" s="127"/>
      <c r="E462" s="128"/>
    </row>
    <row r="463" spans="4:5">
      <c r="D463" s="127"/>
      <c r="E463" s="128"/>
    </row>
    <row r="464" spans="4:5">
      <c r="D464" s="127"/>
      <c r="E464" s="128"/>
    </row>
    <row r="465" spans="4:5">
      <c r="D465" s="127"/>
      <c r="E465" s="128"/>
    </row>
    <row r="466" spans="4:5">
      <c r="D466" s="127"/>
      <c r="E466" s="128"/>
    </row>
    <row r="467" spans="4:5">
      <c r="D467" s="127"/>
      <c r="E467" s="128"/>
    </row>
    <row r="468" spans="4:5">
      <c r="D468" s="127"/>
      <c r="E468" s="128"/>
    </row>
    <row r="469" spans="4:5">
      <c r="D469" s="127"/>
      <c r="E469" s="128"/>
    </row>
    <row r="470" spans="4:5">
      <c r="D470" s="127"/>
      <c r="E470" s="128"/>
    </row>
    <row r="471" spans="4:5">
      <c r="D471" s="127"/>
      <c r="E471" s="128"/>
    </row>
    <row r="472" spans="4:5">
      <c r="D472" s="127"/>
      <c r="E472" s="128"/>
    </row>
    <row r="473" spans="4:5">
      <c r="D473" s="127"/>
      <c r="E473" s="128"/>
    </row>
    <row r="474" spans="4:5">
      <c r="D474" s="127"/>
      <c r="E474" s="128"/>
    </row>
    <row r="475" spans="4:5">
      <c r="D475" s="127"/>
      <c r="E475" s="128"/>
    </row>
    <row r="476" spans="4:5">
      <c r="D476" s="127"/>
      <c r="E476" s="128"/>
    </row>
    <row r="477" spans="4:5">
      <c r="D477" s="127"/>
      <c r="E477" s="128"/>
    </row>
    <row r="478" spans="4:5">
      <c r="D478" s="127"/>
      <c r="E478" s="128"/>
    </row>
    <row r="479" spans="4:5">
      <c r="D479" s="127"/>
      <c r="E479" s="128"/>
    </row>
    <row r="480" spans="4:5">
      <c r="D480" s="127"/>
      <c r="E480" s="128"/>
    </row>
    <row r="481" spans="4:5">
      <c r="D481" s="127"/>
      <c r="E481" s="128"/>
    </row>
    <row r="482" spans="4:5">
      <c r="D482" s="127"/>
      <c r="E482" s="128"/>
    </row>
    <row r="483" spans="4:5">
      <c r="D483" s="127"/>
      <c r="E483" s="128"/>
    </row>
    <row r="484" spans="4:5">
      <c r="D484" s="127"/>
      <c r="E484" s="128"/>
    </row>
    <row r="485" spans="4:5">
      <c r="D485" s="127"/>
      <c r="E485" s="128"/>
    </row>
    <row r="486" spans="4:5">
      <c r="D486" s="127"/>
      <c r="E486" s="128"/>
    </row>
    <row r="487" spans="4:5">
      <c r="D487" s="127"/>
      <c r="E487" s="128"/>
    </row>
    <row r="488" spans="4:5">
      <c r="D488" s="127"/>
      <c r="E488" s="128"/>
    </row>
    <row r="489" spans="4:5">
      <c r="D489" s="127"/>
      <c r="E489" s="128"/>
    </row>
    <row r="490" spans="4:5">
      <c r="D490" s="127"/>
      <c r="E490" s="128"/>
    </row>
    <row r="491" spans="4:5">
      <c r="D491" s="127"/>
      <c r="E491" s="128"/>
    </row>
    <row r="492" spans="4:5">
      <c r="D492" s="127"/>
      <c r="E492" s="128"/>
    </row>
    <row r="493" spans="4:5">
      <c r="D493" s="127"/>
      <c r="E493" s="128"/>
    </row>
    <row r="494" spans="4:5">
      <c r="D494" s="127"/>
      <c r="E494" s="128"/>
    </row>
    <row r="495" spans="4:5">
      <c r="D495" s="127"/>
      <c r="E495" s="128"/>
    </row>
    <row r="496" spans="4:5">
      <c r="D496" s="127"/>
      <c r="E496" s="128"/>
    </row>
    <row r="497" spans="4:5">
      <c r="D497" s="127"/>
      <c r="E497" s="128"/>
    </row>
    <row r="498" spans="4:5">
      <c r="D498" s="127"/>
      <c r="E498" s="128"/>
    </row>
    <row r="499" spans="4:5">
      <c r="D499" s="127"/>
      <c r="E499" s="128"/>
    </row>
    <row r="500" spans="4:5">
      <c r="D500" s="127"/>
      <c r="E500" s="128"/>
    </row>
    <row r="501" spans="4:5">
      <c r="D501" s="127"/>
      <c r="E501" s="128"/>
    </row>
    <row r="502" spans="4:5">
      <c r="D502" s="127"/>
      <c r="E502" s="128"/>
    </row>
    <row r="503" spans="4:5">
      <c r="D503" s="127"/>
      <c r="E503" s="128"/>
    </row>
    <row r="504" spans="4:5">
      <c r="D504" s="127"/>
      <c r="E504" s="128"/>
    </row>
    <row r="505" spans="4:5">
      <c r="D505" s="127"/>
      <c r="E505" s="128"/>
    </row>
    <row r="506" spans="4:5">
      <c r="D506" s="127"/>
      <c r="E506" s="128"/>
    </row>
    <row r="507" spans="4:5">
      <c r="D507" s="127"/>
      <c r="E507" s="128"/>
    </row>
    <row r="508" spans="4:5">
      <c r="D508" s="127"/>
      <c r="E508" s="128"/>
    </row>
    <row r="509" spans="4:5">
      <c r="D509" s="127"/>
      <c r="E509" s="128"/>
    </row>
    <row r="510" spans="4:5">
      <c r="D510" s="127"/>
      <c r="E510" s="128"/>
    </row>
    <row r="511" spans="4:5">
      <c r="D511" s="127"/>
      <c r="E511" s="128"/>
    </row>
    <row r="512" spans="4:5">
      <c r="D512" s="127"/>
      <c r="E512" s="128"/>
    </row>
    <row r="513" spans="4:5">
      <c r="D513" s="127"/>
      <c r="E513" s="128"/>
    </row>
    <row r="514" spans="4:5">
      <c r="D514" s="127"/>
      <c r="E514" s="128"/>
    </row>
    <row r="515" spans="4:5">
      <c r="D515" s="127"/>
      <c r="E515" s="128"/>
    </row>
    <row r="516" spans="4:5">
      <c r="D516" s="127"/>
      <c r="E516" s="128"/>
    </row>
    <row r="517" spans="4:5">
      <c r="D517" s="127"/>
      <c r="E517" s="128"/>
    </row>
    <row r="518" spans="4:5">
      <c r="D518" s="127"/>
      <c r="E518" s="128"/>
    </row>
    <row r="519" spans="4:5">
      <c r="D519" s="127"/>
      <c r="E519" s="128"/>
    </row>
    <row r="520" spans="4:5">
      <c r="D520" s="127"/>
      <c r="E520" s="128"/>
    </row>
    <row r="521" spans="4:5">
      <c r="D521" s="127"/>
      <c r="E521" s="128"/>
    </row>
    <row r="522" spans="4:5">
      <c r="D522" s="127"/>
      <c r="E522" s="128"/>
    </row>
    <row r="523" spans="4:5">
      <c r="D523" s="127"/>
      <c r="E523" s="128"/>
    </row>
    <row r="524" spans="4:5">
      <c r="D524" s="127"/>
      <c r="E524" s="128"/>
    </row>
    <row r="525" spans="4:5">
      <c r="D525" s="127"/>
      <c r="E525" s="128"/>
    </row>
    <row r="526" spans="4:5">
      <c r="D526" s="127"/>
      <c r="E526" s="128"/>
    </row>
    <row r="527" spans="4:5">
      <c r="D527" s="127"/>
      <c r="E527" s="128"/>
    </row>
    <row r="528" spans="4:5">
      <c r="D528" s="127"/>
      <c r="E528" s="128"/>
    </row>
    <row r="529" spans="4:5">
      <c r="D529" s="127"/>
      <c r="E529" s="128"/>
    </row>
    <row r="530" spans="4:5">
      <c r="D530" s="127"/>
      <c r="E530" s="128"/>
    </row>
    <row r="531" spans="4:5">
      <c r="D531" s="127"/>
      <c r="E531" s="128"/>
    </row>
    <row r="532" spans="4:5">
      <c r="D532" s="127"/>
      <c r="E532" s="128"/>
    </row>
    <row r="533" spans="4:5">
      <c r="D533" s="127"/>
      <c r="E533" s="128"/>
    </row>
    <row r="534" spans="4:5">
      <c r="D534" s="127"/>
      <c r="E534" s="128"/>
    </row>
    <row r="535" spans="4:5">
      <c r="D535" s="127"/>
      <c r="E535" s="128"/>
    </row>
    <row r="536" spans="4:5">
      <c r="D536" s="127"/>
      <c r="E536" s="128"/>
    </row>
    <row r="537" spans="4:5">
      <c r="D537" s="127"/>
      <c r="E537" s="128"/>
    </row>
    <row r="538" spans="4:5">
      <c r="D538" s="127"/>
      <c r="E538" s="128"/>
    </row>
    <row r="539" spans="4:5">
      <c r="D539" s="127"/>
      <c r="E539" s="128"/>
    </row>
    <row r="540" spans="4:5">
      <c r="D540" s="127"/>
      <c r="E540" s="128"/>
    </row>
    <row r="541" spans="4:5">
      <c r="D541" s="127"/>
      <c r="E541" s="128"/>
    </row>
    <row r="542" spans="4:5">
      <c r="D542" s="127"/>
      <c r="E542" s="128"/>
    </row>
    <row r="543" spans="4:5">
      <c r="D543" s="127"/>
      <c r="E543" s="128"/>
    </row>
    <row r="544" spans="4:5">
      <c r="D544" s="127"/>
      <c r="E544" s="128"/>
    </row>
    <row r="545" spans="4:5">
      <c r="D545" s="127"/>
      <c r="E545" s="128"/>
    </row>
    <row r="546" spans="4:5">
      <c r="D546" s="127"/>
      <c r="E546" s="128"/>
    </row>
    <row r="547" spans="4:5">
      <c r="D547" s="127"/>
      <c r="E547" s="128"/>
    </row>
    <row r="548" spans="4:5">
      <c r="D548" s="127"/>
      <c r="E548" s="128"/>
    </row>
    <row r="549" spans="4:5">
      <c r="D549" s="127"/>
      <c r="E549" s="128"/>
    </row>
    <row r="550" spans="4:5">
      <c r="D550" s="127"/>
      <c r="E550" s="128"/>
    </row>
    <row r="551" spans="4:5">
      <c r="D551" s="127"/>
      <c r="E551" s="128"/>
    </row>
    <row r="552" spans="4:5">
      <c r="D552" s="127"/>
      <c r="E552" s="128"/>
    </row>
    <row r="553" spans="4:5">
      <c r="D553" s="127"/>
      <c r="E553" s="128"/>
    </row>
    <row r="554" spans="4:5">
      <c r="D554" s="127"/>
      <c r="E554" s="128"/>
    </row>
    <row r="555" spans="4:5">
      <c r="D555" s="127"/>
      <c r="E555" s="128"/>
    </row>
    <row r="556" spans="4:5">
      <c r="D556" s="127"/>
      <c r="E556" s="128"/>
    </row>
    <row r="557" spans="4:5">
      <c r="D557" s="127"/>
      <c r="E557" s="128"/>
    </row>
    <row r="558" spans="4:5">
      <c r="D558" s="127"/>
      <c r="E558" s="128"/>
    </row>
    <row r="559" spans="4:5">
      <c r="D559" s="127"/>
      <c r="E559" s="128"/>
    </row>
    <row r="560" spans="4:5">
      <c r="D560" s="127"/>
      <c r="E560" s="128"/>
    </row>
    <row r="561" spans="4:5">
      <c r="D561" s="127"/>
      <c r="E561" s="128"/>
    </row>
    <row r="562" spans="4:5">
      <c r="D562" s="127"/>
      <c r="E562" s="128"/>
    </row>
    <row r="563" spans="4:5">
      <c r="D563" s="127"/>
      <c r="E563" s="128"/>
    </row>
    <row r="564" spans="4:5">
      <c r="D564" s="127"/>
      <c r="E564" s="128"/>
    </row>
    <row r="565" spans="4:5">
      <c r="D565" s="127"/>
      <c r="E565" s="128"/>
    </row>
    <row r="566" spans="4:5">
      <c r="D566" s="127"/>
      <c r="E566" s="128"/>
    </row>
    <row r="567" spans="4:5">
      <c r="D567" s="127"/>
      <c r="E567" s="128"/>
    </row>
    <row r="568" spans="4:5">
      <c r="D568" s="127"/>
      <c r="E568" s="128"/>
    </row>
    <row r="569" spans="4:5">
      <c r="D569" s="127"/>
      <c r="E569" s="128"/>
    </row>
    <row r="570" spans="4:5">
      <c r="D570" s="127"/>
      <c r="E570" s="128"/>
    </row>
    <row r="571" spans="4:5">
      <c r="D571" s="127"/>
      <c r="E571" s="128"/>
    </row>
    <row r="572" spans="4:5">
      <c r="D572" s="127"/>
      <c r="E572" s="128"/>
    </row>
    <row r="573" spans="4:5">
      <c r="D573" s="127"/>
      <c r="E573" s="128"/>
    </row>
    <row r="574" spans="4:5">
      <c r="D574" s="127"/>
      <c r="E574" s="128"/>
    </row>
    <row r="575" spans="4:5">
      <c r="D575" s="127"/>
      <c r="E575" s="128"/>
    </row>
    <row r="576" spans="4:5">
      <c r="D576" s="127"/>
      <c r="E576" s="128"/>
    </row>
    <row r="577" spans="4:5">
      <c r="D577" s="127"/>
      <c r="E577" s="128"/>
    </row>
    <row r="578" spans="4:5">
      <c r="D578" s="127"/>
      <c r="E578" s="128"/>
    </row>
    <row r="579" spans="4:5">
      <c r="D579" s="127"/>
      <c r="E579" s="128"/>
    </row>
    <row r="580" spans="4:5">
      <c r="D580" s="127"/>
      <c r="E580" s="128"/>
    </row>
    <row r="581" spans="4:5">
      <c r="D581" s="127"/>
      <c r="E581" s="128"/>
    </row>
    <row r="582" spans="4:5">
      <c r="D582" s="127"/>
      <c r="E582" s="128"/>
    </row>
    <row r="583" spans="4:5">
      <c r="D583" s="127"/>
      <c r="E583" s="128"/>
    </row>
    <row r="584" spans="4:5">
      <c r="D584" s="127"/>
      <c r="E584" s="128"/>
    </row>
    <row r="585" spans="4:5">
      <c r="D585" s="127"/>
      <c r="E585" s="128"/>
    </row>
    <row r="586" spans="4:5">
      <c r="D586" s="127"/>
      <c r="E586" s="128"/>
    </row>
    <row r="587" spans="4:5">
      <c r="D587" s="127"/>
      <c r="E587" s="128"/>
    </row>
    <row r="588" spans="4:5">
      <c r="D588" s="127"/>
      <c r="E588" s="128"/>
    </row>
    <row r="589" spans="4:5">
      <c r="D589" s="127"/>
      <c r="E589" s="128"/>
    </row>
    <row r="590" spans="4:5">
      <c r="D590" s="127"/>
      <c r="E590" s="128"/>
    </row>
    <row r="591" spans="4:5">
      <c r="D591" s="127"/>
      <c r="E591" s="128"/>
    </row>
    <row r="592" spans="4:5">
      <c r="D592" s="127"/>
      <c r="E592" s="128"/>
    </row>
    <row r="593" spans="4:5">
      <c r="D593" s="127"/>
      <c r="E593" s="128"/>
    </row>
    <row r="594" spans="4:5">
      <c r="D594" s="127"/>
      <c r="E594" s="128"/>
    </row>
    <row r="595" spans="4:5">
      <c r="D595" s="127"/>
      <c r="E595" s="128"/>
    </row>
    <row r="596" spans="4:5">
      <c r="D596" s="127"/>
      <c r="E596" s="128"/>
    </row>
    <row r="597" spans="4:5">
      <c r="D597" s="127"/>
      <c r="E597" s="128"/>
    </row>
    <row r="598" spans="4:5">
      <c r="D598" s="127"/>
      <c r="E598" s="128"/>
    </row>
    <row r="599" spans="4:5">
      <c r="D599" s="127"/>
      <c r="E599" s="128"/>
    </row>
    <row r="600" spans="4:5">
      <c r="D600" s="127"/>
      <c r="E600" s="128"/>
    </row>
    <row r="601" spans="4:5">
      <c r="D601" s="127"/>
      <c r="E601" s="128"/>
    </row>
    <row r="602" spans="4:5">
      <c r="D602" s="127"/>
      <c r="E602" s="128"/>
    </row>
    <row r="603" spans="4:5">
      <c r="D603" s="127"/>
      <c r="E603" s="128"/>
    </row>
    <row r="604" spans="4:5">
      <c r="D604" s="127"/>
      <c r="E604" s="128"/>
    </row>
    <row r="605" spans="4:5">
      <c r="D605" s="127"/>
      <c r="E605" s="128"/>
    </row>
    <row r="606" spans="4:5">
      <c r="D606" s="127"/>
      <c r="E606" s="128"/>
    </row>
    <row r="607" spans="4:5">
      <c r="D607" s="127"/>
      <c r="E607" s="128"/>
    </row>
    <row r="608" spans="4:5">
      <c r="D608" s="127"/>
      <c r="E608" s="128"/>
    </row>
    <row r="609" spans="4:5">
      <c r="D609" s="127"/>
      <c r="E609" s="128"/>
    </row>
    <row r="610" spans="4:5">
      <c r="D610" s="127"/>
      <c r="E610" s="128"/>
    </row>
    <row r="611" spans="4:5">
      <c r="D611" s="127"/>
      <c r="E611" s="128"/>
    </row>
    <row r="612" spans="4:5">
      <c r="D612" s="127"/>
      <c r="E612" s="128"/>
    </row>
    <row r="613" spans="4:5">
      <c r="D613" s="127"/>
      <c r="E613" s="128"/>
    </row>
    <row r="614" spans="4:5">
      <c r="D614" s="127"/>
      <c r="E614" s="128"/>
    </row>
    <row r="615" spans="4:5">
      <c r="D615" s="127"/>
      <c r="E615" s="128"/>
    </row>
    <row r="616" spans="4:5">
      <c r="D616" s="127"/>
      <c r="E616" s="128"/>
    </row>
    <row r="617" spans="4:5">
      <c r="D617" s="127"/>
      <c r="E617" s="128"/>
    </row>
    <row r="618" spans="4:5">
      <c r="D618" s="127"/>
      <c r="E618" s="128"/>
    </row>
    <row r="619" spans="4:5">
      <c r="D619" s="127"/>
      <c r="E619" s="128"/>
    </row>
    <row r="620" spans="4:5">
      <c r="D620" s="127"/>
      <c r="E620" s="128"/>
    </row>
    <row r="621" spans="4:5">
      <c r="D621" s="127"/>
      <c r="E621" s="128"/>
    </row>
    <row r="622" spans="4:5">
      <c r="D622" s="127"/>
      <c r="E622" s="128"/>
    </row>
    <row r="623" spans="4:5">
      <c r="D623" s="127"/>
      <c r="E623" s="128"/>
    </row>
    <row r="624" spans="4:5">
      <c r="D624" s="127"/>
      <c r="E624" s="128"/>
    </row>
    <row r="625" spans="4:5">
      <c r="D625" s="127"/>
      <c r="E625" s="128"/>
    </row>
    <row r="626" spans="4:5">
      <c r="D626" s="127"/>
      <c r="E626" s="128"/>
    </row>
    <row r="627" spans="4:5">
      <c r="D627" s="127"/>
      <c r="E627" s="128"/>
    </row>
    <row r="628" spans="4:5">
      <c r="D628" s="127"/>
      <c r="E628" s="128"/>
    </row>
    <row r="629" spans="4:5">
      <c r="D629" s="127"/>
      <c r="E629" s="128"/>
    </row>
    <row r="630" spans="4:5">
      <c r="D630" s="127"/>
      <c r="E630" s="128"/>
    </row>
    <row r="631" spans="4:5">
      <c r="D631" s="127"/>
      <c r="E631" s="128"/>
    </row>
    <row r="632" spans="4:5">
      <c r="D632" s="127"/>
      <c r="E632" s="128"/>
    </row>
    <row r="633" spans="4:5">
      <c r="D633" s="127"/>
      <c r="E633" s="128"/>
    </row>
    <row r="634" spans="4:5">
      <c r="D634" s="127"/>
      <c r="E634" s="128"/>
    </row>
    <row r="635" spans="4:5">
      <c r="D635" s="127"/>
      <c r="E635" s="128"/>
    </row>
    <row r="636" spans="4:5">
      <c r="D636" s="127"/>
      <c r="E636" s="128"/>
    </row>
    <row r="637" spans="4:5">
      <c r="D637" s="127"/>
      <c r="E637" s="128"/>
    </row>
    <row r="638" spans="4:5">
      <c r="D638" s="127"/>
      <c r="E638" s="128"/>
    </row>
    <row r="639" spans="4:5">
      <c r="D639" s="127"/>
      <c r="E639" s="128"/>
    </row>
    <row r="640" spans="4:5">
      <c r="D640" s="127"/>
      <c r="E640" s="128"/>
    </row>
    <row r="641" spans="4:5">
      <c r="D641" s="127"/>
      <c r="E641" s="128"/>
    </row>
    <row r="642" spans="4:5">
      <c r="D642" s="127"/>
      <c r="E642" s="128"/>
    </row>
    <row r="643" spans="4:5">
      <c r="D643" s="127"/>
      <c r="E643" s="128"/>
    </row>
    <row r="644" spans="4:5">
      <c r="D644" s="127"/>
      <c r="E644" s="128"/>
    </row>
    <row r="645" spans="4:5">
      <c r="D645" s="127"/>
      <c r="E645" s="128"/>
    </row>
    <row r="646" spans="4:5">
      <c r="D646" s="127"/>
      <c r="E646" s="128"/>
    </row>
    <row r="647" spans="4:5">
      <c r="D647" s="127"/>
      <c r="E647" s="128"/>
    </row>
    <row r="648" spans="4:5">
      <c r="D648" s="127"/>
      <c r="E648" s="128"/>
    </row>
    <row r="649" spans="4:5">
      <c r="D649" s="127"/>
      <c r="E649" s="128"/>
    </row>
    <row r="650" spans="4:5">
      <c r="D650" s="127"/>
      <c r="E650" s="128"/>
    </row>
    <row r="651" spans="4:5">
      <c r="D651" s="127"/>
      <c r="E651" s="128"/>
    </row>
    <row r="652" spans="4:5">
      <c r="D652" s="127"/>
      <c r="E652" s="128"/>
    </row>
    <row r="653" spans="4:5">
      <c r="D653" s="127"/>
      <c r="E653" s="128"/>
    </row>
    <row r="654" spans="4:5">
      <c r="D654" s="127"/>
      <c r="E654" s="128"/>
    </row>
    <row r="655" spans="4:5">
      <c r="D655" s="127"/>
      <c r="E655" s="128"/>
    </row>
    <row r="656" spans="4:5">
      <c r="D656" s="127"/>
      <c r="E656" s="128"/>
    </row>
    <row r="657" spans="4:5">
      <c r="D657" s="127"/>
      <c r="E657" s="128"/>
    </row>
    <row r="658" spans="4:5">
      <c r="D658" s="127"/>
      <c r="E658" s="128"/>
    </row>
    <row r="659" spans="4:5">
      <c r="D659" s="127"/>
      <c r="E659" s="128"/>
    </row>
    <row r="660" spans="4:5">
      <c r="D660" s="127"/>
      <c r="E660" s="128"/>
    </row>
    <row r="661" spans="4:5">
      <c r="D661" s="127"/>
      <c r="E661" s="128"/>
    </row>
    <row r="662" spans="4:5">
      <c r="D662" s="127"/>
      <c r="E662" s="128"/>
    </row>
    <row r="663" spans="4:5">
      <c r="D663" s="127"/>
      <c r="E663" s="128"/>
    </row>
    <row r="664" spans="4:5">
      <c r="D664" s="127"/>
      <c r="E664" s="128"/>
    </row>
    <row r="665" spans="4:5">
      <c r="D665" s="127"/>
      <c r="E665" s="128"/>
    </row>
    <row r="666" spans="4:5">
      <c r="D666" s="127"/>
      <c r="E666" s="128"/>
    </row>
    <row r="667" spans="4:5">
      <c r="D667" s="127"/>
      <c r="E667" s="128"/>
    </row>
    <row r="668" spans="4:5">
      <c r="D668" s="127"/>
      <c r="E668" s="128"/>
    </row>
    <row r="669" spans="4:5">
      <c r="D669" s="127"/>
      <c r="E669" s="128"/>
    </row>
    <row r="670" spans="4:5">
      <c r="D670" s="127"/>
      <c r="E670" s="128"/>
    </row>
    <row r="671" spans="4:5">
      <c r="D671" s="127"/>
      <c r="E671" s="128"/>
    </row>
    <row r="672" spans="4:5">
      <c r="D672" s="127"/>
      <c r="E672" s="128"/>
    </row>
    <row r="673" spans="4:5">
      <c r="D673" s="127"/>
      <c r="E673" s="128"/>
    </row>
    <row r="674" spans="4:5">
      <c r="D674" s="127"/>
      <c r="E674" s="128"/>
    </row>
    <row r="675" spans="4:5">
      <c r="D675" s="127"/>
      <c r="E675" s="128"/>
    </row>
    <row r="676" spans="4:5">
      <c r="D676" s="127"/>
      <c r="E676" s="128"/>
    </row>
    <row r="677" spans="4:5">
      <c r="D677" s="127"/>
      <c r="E677" s="128"/>
    </row>
    <row r="678" spans="4:5">
      <c r="D678" s="127"/>
      <c r="E678" s="128"/>
    </row>
    <row r="679" spans="4:5">
      <c r="D679" s="127"/>
      <c r="E679" s="128"/>
    </row>
    <row r="680" spans="4:5">
      <c r="D680" s="127"/>
      <c r="E680" s="128"/>
    </row>
    <row r="681" spans="4:5">
      <c r="D681" s="127"/>
      <c r="E681" s="128"/>
    </row>
    <row r="682" spans="4:5">
      <c r="D682" s="127"/>
      <c r="E682" s="128"/>
    </row>
    <row r="683" spans="4:5">
      <c r="D683" s="127"/>
      <c r="E683" s="128"/>
    </row>
    <row r="684" spans="4:5">
      <c r="D684" s="127"/>
      <c r="E684" s="128"/>
    </row>
    <row r="685" spans="4:5">
      <c r="D685" s="127"/>
      <c r="E685" s="128"/>
    </row>
    <row r="686" spans="4:5">
      <c r="D686" s="127"/>
      <c r="E686" s="128"/>
    </row>
    <row r="687" spans="4:5">
      <c r="D687" s="127"/>
      <c r="E687" s="128"/>
    </row>
    <row r="688" spans="4:5">
      <c r="D688" s="127"/>
      <c r="E688" s="128"/>
    </row>
    <row r="689" spans="4:5">
      <c r="D689" s="127"/>
      <c r="E689" s="128"/>
    </row>
    <row r="690" spans="4:5">
      <c r="D690" s="127"/>
      <c r="E690" s="128"/>
    </row>
    <row r="691" spans="4:5">
      <c r="D691" s="127"/>
      <c r="E691" s="128"/>
    </row>
    <row r="692" spans="4:5">
      <c r="D692" s="127"/>
      <c r="E692" s="128"/>
    </row>
    <row r="693" spans="4:5">
      <c r="D693" s="127"/>
      <c r="E693" s="128"/>
    </row>
    <row r="694" spans="4:5">
      <c r="D694" s="127"/>
      <c r="E694" s="128"/>
    </row>
    <row r="695" spans="4:5">
      <c r="D695" s="127"/>
      <c r="E695" s="128"/>
    </row>
    <row r="696" spans="4:5">
      <c r="D696" s="127"/>
      <c r="E696" s="128"/>
    </row>
    <row r="697" spans="4:5">
      <c r="D697" s="127"/>
      <c r="E697" s="128"/>
    </row>
    <row r="698" spans="4:5">
      <c r="D698" s="127"/>
      <c r="E698" s="128"/>
    </row>
    <row r="699" spans="4:5">
      <c r="D699" s="127"/>
      <c r="E699" s="128"/>
    </row>
    <row r="700" spans="4:5">
      <c r="D700" s="127"/>
      <c r="E700" s="128"/>
    </row>
    <row r="701" spans="4:5">
      <c r="D701" s="127"/>
      <c r="E701" s="128"/>
    </row>
    <row r="702" spans="4:5">
      <c r="D702" s="127"/>
      <c r="E702" s="128"/>
    </row>
    <row r="703" spans="4:5">
      <c r="D703" s="127"/>
      <c r="E703" s="128"/>
    </row>
    <row r="704" spans="4:5">
      <c r="D704" s="127"/>
      <c r="E704" s="128"/>
    </row>
    <row r="705" spans="4:5">
      <c r="D705" s="127"/>
      <c r="E705" s="128"/>
    </row>
    <row r="706" spans="4:5">
      <c r="D706" s="127"/>
      <c r="E706" s="128"/>
    </row>
    <row r="707" spans="4:5">
      <c r="D707" s="127"/>
      <c r="E707" s="128"/>
    </row>
    <row r="708" spans="4:5">
      <c r="D708" s="127"/>
      <c r="E708" s="128"/>
    </row>
    <row r="709" spans="4:5">
      <c r="D709" s="127"/>
      <c r="E709" s="128"/>
    </row>
    <row r="710" spans="4:5">
      <c r="D710" s="127"/>
      <c r="E710" s="128"/>
    </row>
    <row r="711" spans="4:5">
      <c r="D711" s="127"/>
      <c r="E711" s="128"/>
    </row>
    <row r="712" spans="4:5">
      <c r="D712" s="127"/>
      <c r="E712" s="128"/>
    </row>
    <row r="713" spans="4:5">
      <c r="D713" s="127"/>
      <c r="E713" s="128"/>
    </row>
    <row r="714" spans="4:5">
      <c r="D714" s="127"/>
      <c r="E714" s="128"/>
    </row>
    <row r="715" spans="4:5">
      <c r="D715" s="127"/>
      <c r="E715" s="128"/>
    </row>
    <row r="716" spans="4:5">
      <c r="D716" s="127"/>
      <c r="E716" s="128"/>
    </row>
    <row r="717" spans="4:5">
      <c r="D717" s="127"/>
      <c r="E717" s="128"/>
    </row>
    <row r="718" spans="4:5">
      <c r="D718" s="127"/>
      <c r="E718" s="128"/>
    </row>
    <row r="719" spans="4:5">
      <c r="D719" s="127"/>
      <c r="E719" s="128"/>
    </row>
    <row r="720" spans="4:5">
      <c r="D720" s="127"/>
      <c r="E720" s="128"/>
    </row>
    <row r="721" spans="4:5">
      <c r="D721" s="127"/>
      <c r="E721" s="128"/>
    </row>
    <row r="722" spans="4:5">
      <c r="D722" s="127"/>
      <c r="E722" s="128"/>
    </row>
    <row r="723" spans="4:5">
      <c r="D723" s="127"/>
      <c r="E723" s="128"/>
    </row>
    <row r="724" spans="4:5">
      <c r="D724" s="127"/>
      <c r="E724" s="128"/>
    </row>
    <row r="725" spans="4:5">
      <c r="D725" s="127"/>
      <c r="E725" s="128"/>
    </row>
    <row r="726" spans="4:5">
      <c r="D726" s="127"/>
      <c r="E726" s="128"/>
    </row>
    <row r="727" spans="4:5">
      <c r="D727" s="127"/>
      <c r="E727" s="128"/>
    </row>
    <row r="728" spans="4:5">
      <c r="D728" s="127"/>
      <c r="E728" s="128"/>
    </row>
    <row r="729" spans="4:5">
      <c r="D729" s="127"/>
      <c r="E729" s="128"/>
    </row>
    <row r="730" spans="4:5">
      <c r="D730" s="127"/>
      <c r="E730" s="128"/>
    </row>
    <row r="731" spans="4:5">
      <c r="D731" s="127"/>
      <c r="E731" s="128"/>
    </row>
    <row r="732" spans="4:5">
      <c r="D732" s="127"/>
      <c r="E732" s="128"/>
    </row>
    <row r="733" spans="4:5">
      <c r="D733" s="127"/>
      <c r="E733" s="128"/>
    </row>
    <row r="734" spans="4:5">
      <c r="D734" s="127"/>
      <c r="E734" s="128"/>
    </row>
    <row r="735" spans="4:5">
      <c r="D735" s="127"/>
      <c r="E735" s="128"/>
    </row>
    <row r="736" spans="4:5">
      <c r="D736" s="127"/>
      <c r="E736" s="128"/>
    </row>
    <row r="737" spans="4:5">
      <c r="D737" s="127"/>
      <c r="E737" s="128"/>
    </row>
    <row r="738" spans="4:5">
      <c r="D738" s="127"/>
      <c r="E738" s="128"/>
    </row>
    <row r="739" spans="4:5">
      <c r="D739" s="127"/>
      <c r="E739" s="128"/>
    </row>
    <row r="740" spans="4:5">
      <c r="D740" s="127"/>
      <c r="E740" s="128"/>
    </row>
    <row r="741" spans="4:5">
      <c r="D741" s="127"/>
      <c r="E741" s="128"/>
    </row>
    <row r="742" spans="4:5">
      <c r="D742" s="127"/>
      <c r="E742" s="128"/>
    </row>
    <row r="743" spans="4:5">
      <c r="D743" s="127"/>
      <c r="E743" s="128"/>
    </row>
    <row r="744" spans="4:5">
      <c r="D744" s="127"/>
      <c r="E744" s="128"/>
    </row>
    <row r="745" spans="4:5">
      <c r="D745" s="127"/>
      <c r="E745" s="128"/>
    </row>
    <row r="746" spans="4:5">
      <c r="D746" s="127"/>
      <c r="E746" s="128"/>
    </row>
    <row r="747" spans="4:5">
      <c r="D747" s="127"/>
      <c r="E747" s="128"/>
    </row>
    <row r="748" spans="4:5">
      <c r="D748" s="127"/>
      <c r="E748" s="128"/>
    </row>
    <row r="749" spans="4:5">
      <c r="D749" s="127"/>
      <c r="E749" s="128"/>
    </row>
    <row r="750" spans="4:5">
      <c r="D750" s="127"/>
      <c r="E750" s="128"/>
    </row>
    <row r="751" spans="4:5">
      <c r="D751" s="127"/>
      <c r="E751" s="128"/>
    </row>
    <row r="752" spans="4:5">
      <c r="D752" s="127"/>
      <c r="E752" s="128"/>
    </row>
    <row r="753" spans="4:5">
      <c r="D753" s="127"/>
      <c r="E753" s="128"/>
    </row>
    <row r="754" spans="4:5">
      <c r="D754" s="127"/>
      <c r="E754" s="128"/>
    </row>
    <row r="755" spans="4:5">
      <c r="D755" s="127"/>
      <c r="E755" s="128"/>
    </row>
    <row r="756" spans="4:5">
      <c r="D756" s="127"/>
      <c r="E756" s="128"/>
    </row>
    <row r="757" spans="4:5">
      <c r="D757" s="127"/>
      <c r="E757" s="128"/>
    </row>
    <row r="758" spans="4:5">
      <c r="D758" s="127"/>
      <c r="E758" s="128"/>
    </row>
    <row r="759" spans="4:5">
      <c r="D759" s="127"/>
      <c r="E759" s="128"/>
    </row>
    <row r="760" spans="4:5">
      <c r="D760" s="127"/>
      <c r="E760" s="128"/>
    </row>
    <row r="761" spans="4:5">
      <c r="D761" s="127"/>
      <c r="E761" s="128"/>
    </row>
    <row r="762" spans="4:5">
      <c r="D762" s="127"/>
      <c r="E762" s="128"/>
    </row>
    <row r="763" spans="4:5">
      <c r="D763" s="127"/>
      <c r="E763" s="128"/>
    </row>
    <row r="764" spans="4:5">
      <c r="D764" s="127"/>
      <c r="E764" s="128"/>
    </row>
    <row r="765" spans="4:5">
      <c r="D765" s="127"/>
      <c r="E765" s="128"/>
    </row>
    <row r="766" spans="4:5">
      <c r="D766" s="127"/>
      <c r="E766" s="128"/>
    </row>
    <row r="767" spans="4:5">
      <c r="D767" s="127"/>
      <c r="E767" s="128"/>
    </row>
    <row r="768" spans="4:5">
      <c r="D768" s="127"/>
      <c r="E768" s="128"/>
    </row>
    <row r="769" spans="4:5">
      <c r="D769" s="127"/>
      <c r="E769" s="128"/>
    </row>
    <row r="770" spans="4:5">
      <c r="D770" s="127"/>
      <c r="E770" s="128"/>
    </row>
    <row r="771" spans="4:5">
      <c r="D771" s="127"/>
      <c r="E771" s="128"/>
    </row>
    <row r="772" spans="4:5">
      <c r="D772" s="127"/>
      <c r="E772" s="128"/>
    </row>
    <row r="773" spans="4:5">
      <c r="D773" s="127"/>
      <c r="E773" s="128"/>
    </row>
    <row r="774" spans="4:5">
      <c r="D774" s="127"/>
      <c r="E774" s="128"/>
    </row>
    <row r="775" spans="4:5">
      <c r="D775" s="127"/>
      <c r="E775" s="128"/>
    </row>
    <row r="776" spans="4:5">
      <c r="D776" s="127"/>
      <c r="E776" s="128"/>
    </row>
    <row r="777" spans="4:5">
      <c r="D777" s="127"/>
      <c r="E777" s="128"/>
    </row>
    <row r="778" spans="4:5">
      <c r="D778" s="127"/>
      <c r="E778" s="128"/>
    </row>
    <row r="779" spans="4:5">
      <c r="D779" s="127"/>
      <c r="E779" s="128"/>
    </row>
    <row r="780" spans="4:5">
      <c r="D780" s="127"/>
      <c r="E780" s="128"/>
    </row>
    <row r="781" spans="4:5">
      <c r="D781" s="127"/>
      <c r="E781" s="128"/>
    </row>
    <row r="782" spans="4:5">
      <c r="D782" s="127"/>
      <c r="E782" s="128"/>
    </row>
    <row r="783" spans="4:5">
      <c r="D783" s="127"/>
      <c r="E783" s="128"/>
    </row>
    <row r="784" spans="4:5">
      <c r="D784" s="127"/>
      <c r="E784" s="128"/>
    </row>
    <row r="785" spans="4:5">
      <c r="D785" s="127"/>
      <c r="E785" s="128"/>
    </row>
    <row r="786" spans="4:5">
      <c r="D786" s="127"/>
      <c r="E786" s="128"/>
    </row>
    <row r="787" spans="4:5">
      <c r="D787" s="127"/>
      <c r="E787" s="128"/>
    </row>
    <row r="788" spans="4:5">
      <c r="D788" s="127"/>
      <c r="E788" s="128"/>
    </row>
    <row r="789" spans="4:5">
      <c r="D789" s="127"/>
      <c r="E789" s="128"/>
    </row>
    <row r="790" spans="4:5">
      <c r="D790" s="127"/>
      <c r="E790" s="128"/>
    </row>
    <row r="791" spans="4:5">
      <c r="D791" s="127"/>
      <c r="E791" s="128"/>
    </row>
    <row r="792" spans="4:5">
      <c r="D792" s="127"/>
      <c r="E792" s="128"/>
    </row>
    <row r="793" spans="4:5">
      <c r="D793" s="127"/>
      <c r="E793" s="128"/>
    </row>
    <row r="794" spans="4:5">
      <c r="D794" s="127"/>
      <c r="E794" s="128"/>
    </row>
    <row r="795" spans="4:5">
      <c r="D795" s="127"/>
      <c r="E795" s="128"/>
    </row>
    <row r="796" spans="4:5">
      <c r="D796" s="127"/>
      <c r="E796" s="128"/>
    </row>
    <row r="797" spans="4:5">
      <c r="D797" s="127"/>
      <c r="E797" s="128"/>
    </row>
    <row r="798" spans="4:5">
      <c r="D798" s="127"/>
      <c r="E798" s="128"/>
    </row>
    <row r="799" spans="4:5">
      <c r="D799" s="127"/>
      <c r="E799" s="128"/>
    </row>
    <row r="800" spans="4:5">
      <c r="D800" s="127"/>
      <c r="E800" s="128"/>
    </row>
    <row r="801" spans="4:5">
      <c r="D801" s="127"/>
      <c r="E801" s="128"/>
    </row>
    <row r="802" spans="4:5">
      <c r="D802" s="127"/>
      <c r="E802" s="128"/>
    </row>
    <row r="803" spans="4:5">
      <c r="D803" s="127"/>
      <c r="E803" s="128"/>
    </row>
    <row r="804" spans="4:5">
      <c r="D804" s="127"/>
      <c r="E804" s="128"/>
    </row>
    <row r="805" spans="4:5">
      <c r="D805" s="127"/>
      <c r="E805" s="128"/>
    </row>
    <row r="806" spans="4:5">
      <c r="D806" s="127"/>
      <c r="E806" s="128"/>
    </row>
    <row r="807" spans="4:5">
      <c r="D807" s="127"/>
      <c r="E807" s="128"/>
    </row>
    <row r="808" spans="4:5">
      <c r="D808" s="127"/>
      <c r="E808" s="128"/>
    </row>
    <row r="809" spans="4:5">
      <c r="D809" s="127"/>
      <c r="E809" s="128"/>
    </row>
    <row r="810" spans="4:5">
      <c r="D810" s="127"/>
      <c r="E810" s="128"/>
    </row>
    <row r="811" spans="4:5">
      <c r="D811" s="127"/>
      <c r="E811" s="128"/>
    </row>
    <row r="812" spans="4:5">
      <c r="D812" s="127"/>
      <c r="E812" s="128"/>
    </row>
    <row r="813" spans="4:5">
      <c r="D813" s="127"/>
      <c r="E813" s="128"/>
    </row>
    <row r="814" spans="4:5">
      <c r="D814" s="127"/>
      <c r="E814" s="128"/>
    </row>
    <row r="815" spans="4:5">
      <c r="D815" s="127"/>
      <c r="E815" s="128"/>
    </row>
    <row r="816" spans="4:5">
      <c r="D816" s="127"/>
      <c r="E816" s="128"/>
    </row>
    <row r="817" spans="4:5">
      <c r="D817" s="127"/>
      <c r="E817" s="128"/>
    </row>
    <row r="818" spans="4:5">
      <c r="D818" s="127"/>
      <c r="E818" s="128"/>
    </row>
    <row r="819" spans="4:5">
      <c r="D819" s="127"/>
      <c r="E819" s="128"/>
    </row>
    <row r="820" spans="4:5">
      <c r="D820" s="127"/>
      <c r="E820" s="128"/>
    </row>
    <row r="821" spans="4:5">
      <c r="D821" s="127"/>
      <c r="E821" s="128"/>
    </row>
    <row r="822" spans="4:5">
      <c r="D822" s="127"/>
      <c r="E822" s="128"/>
    </row>
    <row r="823" spans="4:5">
      <c r="D823" s="127"/>
      <c r="E823" s="128"/>
    </row>
    <row r="824" spans="4:5">
      <c r="D824" s="127"/>
      <c r="E824" s="128"/>
    </row>
    <row r="825" spans="4:5">
      <c r="D825" s="127"/>
      <c r="E825" s="128"/>
    </row>
    <row r="826" spans="4:5">
      <c r="D826" s="127"/>
      <c r="E826" s="128"/>
    </row>
    <row r="827" spans="4:5">
      <c r="D827" s="127"/>
      <c r="E827" s="128"/>
    </row>
    <row r="828" spans="4:5">
      <c r="D828" s="127"/>
      <c r="E828" s="128"/>
    </row>
    <row r="829" spans="4:5">
      <c r="D829" s="127"/>
      <c r="E829" s="128"/>
    </row>
    <row r="830" spans="4:5">
      <c r="D830" s="127"/>
      <c r="E830" s="128"/>
    </row>
    <row r="831" spans="4:5">
      <c r="D831" s="127"/>
      <c r="E831" s="128"/>
    </row>
    <row r="832" spans="4:5">
      <c r="D832" s="127"/>
      <c r="E832" s="128"/>
    </row>
    <row r="833" spans="4:5">
      <c r="D833" s="127"/>
      <c r="E833" s="128"/>
    </row>
    <row r="834" spans="4:5">
      <c r="D834" s="127"/>
      <c r="E834" s="128"/>
    </row>
    <row r="835" spans="4:5">
      <c r="D835" s="127"/>
      <c r="E835" s="128"/>
    </row>
    <row r="836" spans="4:5">
      <c r="D836" s="127"/>
      <c r="E836" s="128"/>
    </row>
    <row r="837" spans="4:5">
      <c r="D837" s="127"/>
      <c r="E837" s="128"/>
    </row>
    <row r="838" spans="4:5">
      <c r="D838" s="127"/>
      <c r="E838" s="128"/>
    </row>
    <row r="839" spans="4:5">
      <c r="D839" s="127"/>
      <c r="E839" s="128"/>
    </row>
    <row r="840" spans="4:5">
      <c r="D840" s="127"/>
      <c r="E840" s="128"/>
    </row>
    <row r="841" spans="4:5">
      <c r="D841" s="127"/>
      <c r="E841" s="128"/>
    </row>
    <row r="842" spans="4:5">
      <c r="D842" s="127"/>
      <c r="E842" s="128"/>
    </row>
    <row r="843" spans="4:5">
      <c r="D843" s="127"/>
      <c r="E843" s="128"/>
    </row>
    <row r="844" spans="4:5">
      <c r="D844" s="127"/>
      <c r="E844" s="128"/>
    </row>
    <row r="845" spans="4:5">
      <c r="D845" s="127"/>
      <c r="E845" s="128"/>
    </row>
    <row r="846" spans="4:5">
      <c r="D846" s="127"/>
      <c r="E846" s="128"/>
    </row>
    <row r="847" spans="4:5">
      <c r="D847" s="127"/>
      <c r="E847" s="128"/>
    </row>
    <row r="848" spans="4:5">
      <c r="D848" s="127"/>
      <c r="E848" s="128"/>
    </row>
    <row r="849" spans="4:5">
      <c r="D849" s="127"/>
      <c r="E849" s="128"/>
    </row>
    <row r="850" spans="4:5">
      <c r="D850" s="127"/>
      <c r="E850" s="128"/>
    </row>
    <row r="851" spans="4:5">
      <c r="D851" s="127"/>
      <c r="E851" s="128"/>
    </row>
    <row r="852" spans="4:5">
      <c r="D852" s="127"/>
      <c r="E852" s="128"/>
    </row>
    <row r="853" spans="4:5">
      <c r="D853" s="127"/>
      <c r="E853" s="128"/>
    </row>
    <row r="854" spans="4:5">
      <c r="D854" s="127"/>
      <c r="E854" s="128"/>
    </row>
    <row r="855" spans="4:5">
      <c r="D855" s="127"/>
      <c r="E855" s="128"/>
    </row>
    <row r="856" spans="4:5">
      <c r="D856" s="127"/>
      <c r="E856" s="128"/>
    </row>
    <row r="857" spans="4:5">
      <c r="D857" s="127"/>
      <c r="E857" s="128"/>
    </row>
    <row r="858" spans="4:5">
      <c r="D858" s="127"/>
      <c r="E858" s="128"/>
    </row>
    <row r="859" spans="4:5">
      <c r="D859" s="127"/>
      <c r="E859" s="128"/>
    </row>
    <row r="860" spans="4:5">
      <c r="D860" s="127"/>
      <c r="E860" s="128"/>
    </row>
    <row r="861" spans="4:5">
      <c r="D861" s="127"/>
      <c r="E861" s="128"/>
    </row>
    <row r="862" spans="4:5">
      <c r="D862" s="127"/>
      <c r="E862" s="128"/>
    </row>
    <row r="863" spans="4:5">
      <c r="D863" s="127"/>
      <c r="E863" s="128"/>
    </row>
    <row r="864" spans="4:5">
      <c r="D864" s="127"/>
      <c r="E864" s="128"/>
    </row>
    <row r="865" spans="4:5">
      <c r="D865" s="127"/>
      <c r="E865" s="128"/>
    </row>
    <row r="866" spans="4:5">
      <c r="D866" s="127"/>
      <c r="E866" s="128"/>
    </row>
    <row r="867" spans="4:5">
      <c r="D867" s="127"/>
      <c r="E867" s="128"/>
    </row>
    <row r="868" spans="4:5">
      <c r="D868" s="127"/>
      <c r="E868" s="128"/>
    </row>
    <row r="869" spans="4:5">
      <c r="D869" s="127"/>
      <c r="E869" s="128"/>
    </row>
    <row r="870" spans="4:5">
      <c r="D870" s="127"/>
      <c r="E870" s="128"/>
    </row>
    <row r="871" spans="4:5">
      <c r="D871" s="127"/>
      <c r="E871" s="128"/>
    </row>
    <row r="872" spans="4:5">
      <c r="D872" s="127"/>
      <c r="E872" s="128"/>
    </row>
    <row r="873" spans="4:5">
      <c r="D873" s="127"/>
      <c r="E873" s="128"/>
    </row>
    <row r="874" spans="4:5">
      <c r="D874" s="127"/>
      <c r="E874" s="128"/>
    </row>
    <row r="875" spans="4:5">
      <c r="D875" s="127"/>
      <c r="E875" s="128"/>
    </row>
    <row r="876" spans="4:5">
      <c r="D876" s="127"/>
      <c r="E876" s="128"/>
    </row>
    <row r="877" spans="4:5">
      <c r="D877" s="127"/>
      <c r="E877" s="128"/>
    </row>
    <row r="878" spans="4:5">
      <c r="D878" s="127"/>
      <c r="E878" s="128"/>
    </row>
    <row r="879" spans="4:5">
      <c r="D879" s="127"/>
      <c r="E879" s="128"/>
    </row>
    <row r="880" spans="4:5">
      <c r="D880" s="127"/>
      <c r="E880" s="128"/>
    </row>
    <row r="881" spans="4:5">
      <c r="D881" s="127"/>
      <c r="E881" s="128"/>
    </row>
    <row r="882" spans="4:5">
      <c r="D882" s="127"/>
      <c r="E882" s="128"/>
    </row>
    <row r="883" spans="4:5">
      <c r="D883" s="127"/>
      <c r="E883" s="128"/>
    </row>
    <row r="884" spans="4:5">
      <c r="D884" s="127"/>
      <c r="E884" s="128"/>
    </row>
    <row r="885" spans="4:5">
      <c r="D885" s="127"/>
      <c r="E885" s="128"/>
    </row>
    <row r="886" spans="4:5">
      <c r="D886" s="127"/>
      <c r="E886" s="128"/>
    </row>
    <row r="887" spans="4:5">
      <c r="D887" s="127"/>
      <c r="E887" s="128"/>
    </row>
    <row r="888" spans="4:5">
      <c r="D888" s="127"/>
      <c r="E888" s="128"/>
    </row>
    <row r="889" spans="4:5">
      <c r="D889" s="127"/>
      <c r="E889" s="128"/>
    </row>
    <row r="890" spans="4:5">
      <c r="D890" s="127"/>
      <c r="E890" s="128"/>
    </row>
    <row r="891" spans="4:5">
      <c r="D891" s="127"/>
      <c r="E891" s="128"/>
    </row>
    <row r="892" spans="4:5">
      <c r="D892" s="127"/>
      <c r="E892" s="128"/>
    </row>
    <row r="893" spans="4:5">
      <c r="D893" s="127"/>
      <c r="E893" s="128"/>
    </row>
    <row r="894" spans="4:5">
      <c r="D894" s="127"/>
      <c r="E894" s="128"/>
    </row>
    <row r="895" spans="4:5">
      <c r="D895" s="127"/>
      <c r="E895" s="128"/>
    </row>
    <row r="896" spans="4:5">
      <c r="D896" s="127"/>
      <c r="E896" s="128"/>
    </row>
    <row r="897" spans="4:5">
      <c r="D897" s="127"/>
      <c r="E897" s="128"/>
    </row>
    <row r="898" spans="4:5">
      <c r="D898" s="127"/>
      <c r="E898" s="128"/>
    </row>
    <row r="899" spans="4:5">
      <c r="D899" s="127"/>
      <c r="E899" s="128"/>
    </row>
    <row r="900" spans="4:5">
      <c r="D900" s="127"/>
      <c r="E900" s="128"/>
    </row>
    <row r="901" spans="4:5">
      <c r="D901" s="127"/>
      <c r="E901" s="128"/>
    </row>
    <row r="902" spans="4:5">
      <c r="D902" s="127"/>
      <c r="E902" s="128"/>
    </row>
    <row r="903" spans="4:5">
      <c r="D903" s="127"/>
      <c r="E903" s="128"/>
    </row>
    <row r="904" spans="4:5">
      <c r="D904" s="127"/>
      <c r="E904" s="128"/>
    </row>
    <row r="905" spans="4:5">
      <c r="D905" s="127"/>
      <c r="E905" s="128"/>
    </row>
    <row r="906" spans="4:5">
      <c r="D906" s="127"/>
      <c r="E906" s="128"/>
    </row>
    <row r="907" spans="4:5">
      <c r="D907" s="127"/>
      <c r="E907" s="128"/>
    </row>
    <row r="908" spans="4:5">
      <c r="D908" s="127"/>
      <c r="E908" s="128"/>
    </row>
    <row r="909" spans="4:5">
      <c r="D909" s="127"/>
      <c r="E909" s="128"/>
    </row>
    <row r="910" spans="4:5">
      <c r="D910" s="127"/>
      <c r="E910" s="128"/>
    </row>
    <row r="911" spans="4:5">
      <c r="D911" s="127"/>
      <c r="E911" s="128"/>
    </row>
    <row r="912" spans="4:5">
      <c r="D912" s="127"/>
      <c r="E912" s="128"/>
    </row>
    <row r="913" spans="4:5">
      <c r="D913" s="127"/>
      <c r="E913" s="128"/>
    </row>
    <row r="914" spans="4:5">
      <c r="D914" s="127"/>
      <c r="E914" s="128"/>
    </row>
    <row r="915" spans="4:5">
      <c r="D915" s="127"/>
      <c r="E915" s="128"/>
    </row>
    <row r="916" spans="4:5">
      <c r="D916" s="127"/>
      <c r="E916" s="128"/>
    </row>
    <row r="917" spans="4:5">
      <c r="D917" s="127"/>
      <c r="E917" s="128"/>
    </row>
    <row r="918" spans="4:5">
      <c r="D918" s="127"/>
      <c r="E918" s="128"/>
    </row>
    <row r="919" spans="4:5">
      <c r="D919" s="127"/>
      <c r="E919" s="128"/>
    </row>
    <row r="920" spans="4:5">
      <c r="D920" s="127"/>
      <c r="E920" s="128"/>
    </row>
    <row r="921" spans="4:5">
      <c r="D921" s="127"/>
      <c r="E921" s="128"/>
    </row>
    <row r="922" spans="4:5">
      <c r="D922" s="127"/>
      <c r="E922" s="128"/>
    </row>
    <row r="923" spans="4:5">
      <c r="D923" s="127"/>
      <c r="E923" s="128"/>
    </row>
    <row r="924" spans="4:5">
      <c r="D924" s="127"/>
      <c r="E924" s="128"/>
    </row>
    <row r="925" spans="4:5">
      <c r="D925" s="127"/>
      <c r="E925" s="128"/>
    </row>
    <row r="926" spans="4:5">
      <c r="D926" s="127"/>
      <c r="E926" s="128"/>
    </row>
    <row r="927" spans="4:5">
      <c r="D927" s="127"/>
      <c r="E927" s="128"/>
    </row>
    <row r="928" spans="4:5">
      <c r="D928" s="127"/>
      <c r="E928" s="128"/>
    </row>
    <row r="929" spans="4:5">
      <c r="D929" s="127"/>
      <c r="E929" s="128"/>
    </row>
    <row r="930" spans="4:5">
      <c r="D930" s="127"/>
      <c r="E930" s="128"/>
    </row>
    <row r="931" spans="4:5">
      <c r="D931" s="127"/>
      <c r="E931" s="128"/>
    </row>
    <row r="932" spans="4:5">
      <c r="D932" s="127"/>
      <c r="E932" s="128"/>
    </row>
    <row r="933" spans="4:5">
      <c r="D933" s="127"/>
      <c r="E933" s="128"/>
    </row>
    <row r="934" spans="4:5">
      <c r="D934" s="127"/>
      <c r="E934" s="128"/>
    </row>
    <row r="935" spans="4:5">
      <c r="D935" s="127"/>
      <c r="E935" s="128"/>
    </row>
    <row r="936" spans="4:5">
      <c r="D936" s="127"/>
      <c r="E936" s="128"/>
    </row>
    <row r="937" spans="4:5">
      <c r="D937" s="127"/>
      <c r="E937" s="128"/>
    </row>
    <row r="938" spans="4:5">
      <c r="D938" s="127"/>
      <c r="E938" s="128"/>
    </row>
    <row r="939" spans="4:5">
      <c r="D939" s="127"/>
      <c r="E939" s="128"/>
    </row>
    <row r="940" spans="4:5">
      <c r="D940" s="127"/>
      <c r="E940" s="128"/>
    </row>
    <row r="941" spans="4:5">
      <c r="D941" s="127"/>
      <c r="E941" s="128"/>
    </row>
    <row r="942" spans="4:5">
      <c r="D942" s="127"/>
      <c r="E942" s="128"/>
    </row>
    <row r="943" spans="4:5">
      <c r="D943" s="127"/>
      <c r="E943" s="128"/>
    </row>
    <row r="944" spans="4:5">
      <c r="D944" s="127"/>
      <c r="E944" s="128"/>
    </row>
    <row r="945" spans="4:5">
      <c r="D945" s="127"/>
      <c r="E945" s="128"/>
    </row>
    <row r="946" spans="4:5">
      <c r="D946" s="127"/>
      <c r="E946" s="128"/>
    </row>
    <row r="947" spans="4:5">
      <c r="D947" s="127"/>
      <c r="E947" s="128"/>
    </row>
    <row r="948" spans="4:5">
      <c r="D948" s="127"/>
      <c r="E948" s="128"/>
    </row>
    <row r="949" spans="4:5">
      <c r="D949" s="127"/>
      <c r="E949" s="128"/>
    </row>
    <row r="950" spans="4:5">
      <c r="D950" s="127"/>
      <c r="E950" s="128"/>
    </row>
    <row r="951" spans="4:5">
      <c r="D951" s="127"/>
      <c r="E951" s="128"/>
    </row>
    <row r="952" spans="4:5">
      <c r="D952" s="127"/>
      <c r="E952" s="128"/>
    </row>
    <row r="953" spans="4:5">
      <c r="D953" s="127"/>
      <c r="E953" s="128"/>
    </row>
    <row r="954" spans="4:5">
      <c r="D954" s="127"/>
      <c r="E954" s="128"/>
    </row>
    <row r="955" spans="4:5">
      <c r="D955" s="127"/>
      <c r="E955" s="128"/>
    </row>
    <row r="956" spans="4:5">
      <c r="D956" s="127"/>
      <c r="E956" s="128"/>
    </row>
    <row r="957" spans="4:5">
      <c r="D957" s="127"/>
      <c r="E957" s="128"/>
    </row>
    <row r="958" spans="4:5">
      <c r="D958" s="127"/>
      <c r="E958" s="128"/>
    </row>
    <row r="959" spans="4:5">
      <c r="D959" s="127"/>
      <c r="E959" s="128"/>
    </row>
    <row r="960" spans="4:5">
      <c r="D960" s="127"/>
      <c r="E960" s="128"/>
    </row>
    <row r="961" spans="4:5">
      <c r="D961" s="127"/>
      <c r="E961" s="128"/>
    </row>
    <row r="962" spans="4:5">
      <c r="D962" s="127"/>
      <c r="E962" s="128"/>
    </row>
    <row r="963" spans="4:5">
      <c r="D963" s="127"/>
      <c r="E963" s="128"/>
    </row>
    <row r="964" spans="4:5">
      <c r="D964" s="127"/>
      <c r="E964" s="128"/>
    </row>
    <row r="965" spans="4:5">
      <c r="D965" s="127"/>
      <c r="E965" s="128"/>
    </row>
    <row r="966" spans="4:5">
      <c r="D966" s="127"/>
      <c r="E966" s="128"/>
    </row>
    <row r="967" spans="4:5">
      <c r="D967" s="127"/>
      <c r="E967" s="128"/>
    </row>
    <row r="968" spans="4:5">
      <c r="D968" s="127"/>
      <c r="E968" s="128"/>
    </row>
    <row r="969" spans="4:5">
      <c r="D969" s="127"/>
      <c r="E969" s="128"/>
    </row>
    <row r="970" spans="4:5">
      <c r="D970" s="127"/>
      <c r="E970" s="128"/>
    </row>
    <row r="971" spans="4:5">
      <c r="D971" s="127"/>
      <c r="E971" s="128"/>
    </row>
    <row r="972" spans="4:5">
      <c r="D972" s="127"/>
      <c r="E972" s="128"/>
    </row>
    <row r="973" spans="4:5">
      <c r="D973" s="127"/>
      <c r="E973" s="128"/>
    </row>
    <row r="974" spans="4:5">
      <c r="D974" s="127"/>
      <c r="E974" s="128"/>
    </row>
    <row r="975" spans="4:5">
      <c r="D975" s="127"/>
      <c r="E975" s="128"/>
    </row>
    <row r="976" spans="4:5">
      <c r="D976" s="127"/>
      <c r="E976" s="128"/>
    </row>
    <row r="977" spans="4:5">
      <c r="D977" s="127"/>
      <c r="E977" s="128"/>
    </row>
    <row r="978" spans="4:5">
      <c r="D978" s="127"/>
      <c r="E978" s="128"/>
    </row>
    <row r="979" spans="4:5">
      <c r="D979" s="127"/>
      <c r="E979" s="128"/>
    </row>
    <row r="980" spans="4:5">
      <c r="D980" s="127"/>
      <c r="E980" s="128"/>
    </row>
    <row r="981" spans="4:5">
      <c r="D981" s="127"/>
      <c r="E981" s="128"/>
    </row>
    <row r="982" spans="4:5">
      <c r="D982" s="127"/>
      <c r="E982" s="128"/>
    </row>
    <row r="983" spans="4:5">
      <c r="D983" s="127"/>
      <c r="E983" s="128"/>
    </row>
    <row r="984" spans="4:5">
      <c r="D984" s="127"/>
      <c r="E984" s="128"/>
    </row>
    <row r="985" spans="4:5">
      <c r="D985" s="127"/>
      <c r="E985" s="128"/>
    </row>
    <row r="986" spans="4:5">
      <c r="D986" s="127"/>
      <c r="E986" s="128"/>
    </row>
    <row r="987" spans="4:5">
      <c r="D987" s="127"/>
      <c r="E987" s="128"/>
    </row>
    <row r="988" spans="4:5">
      <c r="D988" s="127"/>
      <c r="E988" s="128"/>
    </row>
    <row r="989" spans="4:5">
      <c r="D989" s="127"/>
      <c r="E989" s="128"/>
    </row>
    <row r="990" spans="4:5">
      <c r="D990" s="127"/>
      <c r="E990" s="128"/>
    </row>
    <row r="991" spans="4:5">
      <c r="D991" s="127"/>
      <c r="E991" s="128"/>
    </row>
    <row r="992" spans="4:5">
      <c r="D992" s="127"/>
      <c r="E992" s="128"/>
    </row>
    <row r="993" spans="4:5">
      <c r="D993" s="127"/>
      <c r="E993" s="128"/>
    </row>
    <row r="994" spans="4:5">
      <c r="D994" s="127"/>
      <c r="E994" s="128"/>
    </row>
    <row r="995" spans="4:5">
      <c r="D995" s="127"/>
      <c r="E995" s="128"/>
    </row>
    <row r="996" spans="4:5">
      <c r="D996" s="127"/>
      <c r="E996" s="128"/>
    </row>
    <row r="997" spans="4:5">
      <c r="D997" s="127"/>
      <c r="E997" s="128"/>
    </row>
    <row r="998" spans="4:5">
      <c r="D998" s="127"/>
      <c r="E998" s="128"/>
    </row>
    <row r="999" spans="4:5">
      <c r="D999" s="127"/>
      <c r="E999" s="128"/>
    </row>
    <row r="1000" spans="4:5">
      <c r="D1000" s="127"/>
      <c r="E1000" s="128"/>
    </row>
    <row r="1001" spans="4:5">
      <c r="D1001" s="127"/>
      <c r="E1001" s="128"/>
    </row>
    <row r="1002" spans="4:5">
      <c r="D1002" s="127"/>
      <c r="E1002" s="128"/>
    </row>
    <row r="1003" spans="4:5">
      <c r="D1003" s="127"/>
      <c r="E1003" s="128"/>
    </row>
    <row r="1004" spans="4:5">
      <c r="D1004" s="127"/>
      <c r="E1004" s="128"/>
    </row>
    <row r="1005" spans="4:5">
      <c r="D1005" s="127"/>
      <c r="E1005" s="128"/>
    </row>
    <row r="1006" spans="4:5">
      <c r="D1006" s="127"/>
      <c r="E1006" s="128"/>
    </row>
    <row r="1007" spans="4:5">
      <c r="D1007" s="127"/>
      <c r="E1007" s="128"/>
    </row>
    <row r="1008" spans="4:5">
      <c r="D1008" s="127"/>
      <c r="E1008" s="128"/>
    </row>
    <row r="1009" spans="4:5">
      <c r="D1009" s="127"/>
      <c r="E1009" s="128"/>
    </row>
    <row r="1010" spans="4:5">
      <c r="D1010" s="127"/>
      <c r="E1010" s="128"/>
    </row>
    <row r="1011" spans="4:5">
      <c r="D1011" s="127"/>
      <c r="E1011" s="128"/>
    </row>
    <row r="1012" spans="4:5">
      <c r="D1012" s="127"/>
      <c r="E1012" s="128"/>
    </row>
    <row r="1013" spans="4:5">
      <c r="D1013" s="127"/>
      <c r="E1013" s="128"/>
    </row>
    <row r="1014" spans="4:5">
      <c r="D1014" s="127"/>
      <c r="E1014" s="128"/>
    </row>
    <row r="1015" spans="4:5">
      <c r="D1015" s="127"/>
      <c r="E1015" s="128"/>
    </row>
    <row r="1016" spans="4:5">
      <c r="D1016" s="127"/>
      <c r="E1016" s="128"/>
    </row>
    <row r="1017" spans="4:5">
      <c r="D1017" s="127"/>
      <c r="E1017" s="128"/>
    </row>
    <row r="1018" spans="4:5">
      <c r="D1018" s="127"/>
      <c r="E1018" s="128"/>
    </row>
    <row r="1019" spans="4:5">
      <c r="D1019" s="127"/>
      <c r="E1019" s="128"/>
    </row>
    <row r="1020" spans="4:5">
      <c r="D1020" s="127"/>
      <c r="E1020" s="128"/>
    </row>
    <row r="1021" spans="4:5">
      <c r="D1021" s="127"/>
      <c r="E1021" s="128"/>
    </row>
    <row r="1022" spans="4:5">
      <c r="D1022" s="127"/>
      <c r="E1022" s="128"/>
    </row>
    <row r="1023" spans="4:5">
      <c r="D1023" s="127"/>
      <c r="E1023" s="128"/>
    </row>
    <row r="1024" spans="4:5">
      <c r="D1024" s="127"/>
      <c r="E1024" s="128"/>
    </row>
    <row r="1025" spans="4:5">
      <c r="D1025" s="127"/>
      <c r="E1025" s="128"/>
    </row>
    <row r="1026" spans="4:5">
      <c r="D1026" s="127"/>
      <c r="E1026" s="128"/>
    </row>
    <row r="1027" spans="4:5">
      <c r="D1027" s="127"/>
      <c r="E1027" s="128"/>
    </row>
    <row r="1028" spans="4:5">
      <c r="D1028" s="127"/>
      <c r="E1028" s="128"/>
    </row>
    <row r="1029" spans="4:5">
      <c r="D1029" s="127"/>
      <c r="E1029" s="128"/>
    </row>
    <row r="1030" spans="4:5">
      <c r="D1030" s="127"/>
      <c r="E1030" s="128"/>
    </row>
    <row r="1031" spans="4:5">
      <c r="D1031" s="127"/>
      <c r="E1031" s="128"/>
    </row>
    <row r="1032" spans="4:5">
      <c r="D1032" s="127"/>
      <c r="E1032" s="128"/>
    </row>
    <row r="1033" spans="4:5">
      <c r="D1033" s="127"/>
      <c r="E1033" s="128"/>
    </row>
    <row r="1034" spans="4:5">
      <c r="D1034" s="127"/>
      <c r="E1034" s="128"/>
    </row>
    <row r="1035" spans="4:5">
      <c r="D1035" s="127"/>
      <c r="E1035" s="128"/>
    </row>
    <row r="1036" spans="4:5">
      <c r="D1036" s="127"/>
      <c r="E1036" s="128"/>
    </row>
    <row r="1037" spans="4:5">
      <c r="D1037" s="127"/>
      <c r="E1037" s="128"/>
    </row>
    <row r="1038" spans="4:5">
      <c r="D1038" s="127"/>
      <c r="E1038" s="128"/>
    </row>
    <row r="1039" spans="4:5">
      <c r="D1039" s="127"/>
      <c r="E1039" s="128"/>
    </row>
    <row r="1040" spans="4:5">
      <c r="D1040" s="127"/>
      <c r="E1040" s="128"/>
    </row>
    <row r="1041" spans="4:5">
      <c r="D1041" s="127"/>
      <c r="E1041" s="128"/>
    </row>
    <row r="1042" spans="4:5">
      <c r="D1042" s="127"/>
      <c r="E1042" s="128"/>
    </row>
    <row r="1043" spans="4:5">
      <c r="D1043" s="127"/>
      <c r="E1043" s="128"/>
    </row>
    <row r="1044" spans="4:5">
      <c r="D1044" s="127"/>
      <c r="E1044" s="128"/>
    </row>
    <row r="1045" spans="4:5">
      <c r="D1045" s="127"/>
      <c r="E1045" s="128"/>
    </row>
    <row r="1046" spans="4:5">
      <c r="D1046" s="127"/>
      <c r="E1046" s="128"/>
    </row>
    <row r="1047" spans="4:5">
      <c r="D1047" s="127"/>
      <c r="E1047" s="128"/>
    </row>
    <row r="1048" spans="4:5">
      <c r="D1048" s="127"/>
      <c r="E1048" s="128"/>
    </row>
    <row r="1049" spans="4:5">
      <c r="D1049" s="127"/>
      <c r="E1049" s="128"/>
    </row>
    <row r="1050" spans="4:5">
      <c r="D1050" s="127"/>
      <c r="E1050" s="128"/>
    </row>
    <row r="1051" spans="4:5">
      <c r="D1051" s="127"/>
      <c r="E1051" s="128"/>
    </row>
    <row r="1052" spans="4:5">
      <c r="D1052" s="127"/>
      <c r="E1052" s="128"/>
    </row>
    <row r="1053" spans="4:5">
      <c r="D1053" s="127"/>
      <c r="E1053" s="128"/>
    </row>
    <row r="1054" spans="4:5">
      <c r="D1054" s="127"/>
      <c r="E1054" s="128"/>
    </row>
    <row r="1055" spans="4:5">
      <c r="D1055" s="127"/>
      <c r="E1055" s="128"/>
    </row>
    <row r="1056" spans="4:5">
      <c r="D1056" s="127"/>
      <c r="E1056" s="128"/>
    </row>
    <row r="1057" spans="4:5">
      <c r="D1057" s="127"/>
      <c r="E1057" s="128"/>
    </row>
    <row r="1058" spans="4:5">
      <c r="D1058" s="127"/>
      <c r="E1058" s="128"/>
    </row>
    <row r="1059" spans="4:5">
      <c r="D1059" s="127"/>
      <c r="E1059" s="128"/>
    </row>
    <row r="1060" spans="4:5">
      <c r="D1060" s="127"/>
      <c r="E1060" s="128"/>
    </row>
    <row r="1061" spans="4:5">
      <c r="D1061" s="127"/>
      <c r="E1061" s="128"/>
    </row>
    <row r="1062" spans="4:5">
      <c r="D1062" s="127"/>
      <c r="E1062" s="128"/>
    </row>
    <row r="1063" spans="4:5">
      <c r="D1063" s="127"/>
      <c r="E1063" s="128"/>
    </row>
    <row r="1064" spans="4:5">
      <c r="D1064" s="127"/>
      <c r="E1064" s="128"/>
    </row>
    <row r="1065" spans="4:5">
      <c r="D1065" s="127"/>
      <c r="E1065" s="128"/>
    </row>
    <row r="1066" spans="4:5">
      <c r="D1066" s="127"/>
      <c r="E1066" s="128"/>
    </row>
    <row r="1067" spans="4:5">
      <c r="D1067" s="127"/>
      <c r="E1067" s="128"/>
    </row>
    <row r="1068" spans="4:5">
      <c r="D1068" s="127"/>
      <c r="E1068" s="128"/>
    </row>
    <row r="1069" spans="4:5">
      <c r="D1069" s="127"/>
      <c r="E1069" s="128"/>
    </row>
    <row r="1070" spans="4:5">
      <c r="D1070" s="127"/>
      <c r="E1070" s="128"/>
    </row>
    <row r="1071" spans="4:5">
      <c r="D1071" s="127"/>
      <c r="E1071" s="128"/>
    </row>
    <row r="1072" spans="4:5">
      <c r="D1072" s="127"/>
      <c r="E1072" s="128"/>
    </row>
    <row r="1073" spans="4:5">
      <c r="D1073" s="127"/>
      <c r="E1073" s="128"/>
    </row>
    <row r="1074" spans="4:5">
      <c r="D1074" s="127"/>
      <c r="E1074" s="128"/>
    </row>
    <row r="1075" spans="4:5">
      <c r="D1075" s="127"/>
      <c r="E1075" s="128"/>
    </row>
    <row r="1076" spans="4:5">
      <c r="D1076" s="127"/>
      <c r="E1076" s="128"/>
    </row>
    <row r="1077" spans="4:5">
      <c r="D1077" s="127"/>
      <c r="E1077" s="128"/>
    </row>
    <row r="1078" spans="4:5">
      <c r="D1078" s="127"/>
      <c r="E1078" s="128"/>
    </row>
    <row r="1079" spans="4:5">
      <c r="D1079" s="127"/>
      <c r="E1079" s="128"/>
    </row>
    <row r="1080" spans="4:5">
      <c r="D1080" s="127"/>
      <c r="E1080" s="128"/>
    </row>
    <row r="1081" spans="4:5">
      <c r="D1081" s="127"/>
      <c r="E1081" s="128"/>
    </row>
    <row r="1082" spans="4:5">
      <c r="D1082" s="127"/>
      <c r="E1082" s="128"/>
    </row>
    <row r="1083" spans="4:5">
      <c r="D1083" s="127"/>
      <c r="E1083" s="128"/>
    </row>
    <row r="1084" spans="4:5">
      <c r="D1084" s="127"/>
      <c r="E1084" s="128"/>
    </row>
    <row r="1085" spans="4:5">
      <c r="D1085" s="127"/>
      <c r="E1085" s="128"/>
    </row>
    <row r="1086" spans="4:5">
      <c r="D1086" s="127"/>
      <c r="E1086" s="128"/>
    </row>
    <row r="1087" spans="4:5">
      <c r="D1087" s="127"/>
      <c r="E1087" s="128"/>
    </row>
    <row r="1088" spans="4:5">
      <c r="D1088" s="127"/>
      <c r="E1088" s="128"/>
    </row>
    <row r="1089" spans="4:5">
      <c r="D1089" s="127"/>
      <c r="E1089" s="128"/>
    </row>
    <row r="1090" spans="4:5">
      <c r="D1090" s="127"/>
      <c r="E1090" s="128"/>
    </row>
    <row r="1091" spans="4:5">
      <c r="D1091" s="127"/>
      <c r="E1091" s="128"/>
    </row>
    <row r="1092" spans="4:5">
      <c r="D1092" s="127"/>
      <c r="E1092" s="128"/>
    </row>
    <row r="1093" spans="4:5">
      <c r="D1093" s="127"/>
      <c r="E1093" s="128"/>
    </row>
    <row r="1094" spans="4:5">
      <c r="D1094" s="127"/>
      <c r="E1094" s="128"/>
    </row>
    <row r="1095" spans="4:5">
      <c r="D1095" s="127"/>
      <c r="E1095" s="128"/>
    </row>
    <row r="1096" spans="4:5">
      <c r="D1096" s="127"/>
      <c r="E1096" s="128"/>
    </row>
    <row r="1097" spans="4:5">
      <c r="D1097" s="127"/>
      <c r="E1097" s="128"/>
    </row>
    <row r="1098" spans="4:5">
      <c r="D1098" s="127"/>
      <c r="E1098" s="128"/>
    </row>
    <row r="1099" spans="4:5">
      <c r="D1099" s="127"/>
      <c r="E1099" s="128"/>
    </row>
    <row r="1100" spans="4:5">
      <c r="D1100" s="127"/>
      <c r="E1100" s="128"/>
    </row>
    <row r="1101" spans="4:5">
      <c r="D1101" s="127"/>
      <c r="E1101" s="128"/>
    </row>
    <row r="1102" spans="4:5">
      <c r="D1102" s="127"/>
      <c r="E1102" s="128"/>
    </row>
    <row r="1103" spans="4:5">
      <c r="D1103" s="127"/>
      <c r="E1103" s="128"/>
    </row>
    <row r="1104" spans="4:5">
      <c r="D1104" s="127"/>
      <c r="E1104" s="128"/>
    </row>
    <row r="1105" spans="4:5">
      <c r="D1105" s="127"/>
      <c r="E1105" s="128"/>
    </row>
    <row r="1106" spans="4:5">
      <c r="D1106" s="127"/>
      <c r="E1106" s="128"/>
    </row>
    <row r="1107" spans="4:5">
      <c r="D1107" s="127"/>
      <c r="E1107" s="128"/>
    </row>
    <row r="1108" spans="4:5">
      <c r="D1108" s="127"/>
      <c r="E1108" s="128"/>
    </row>
    <row r="1109" spans="4:5">
      <c r="D1109" s="127"/>
      <c r="E1109" s="128"/>
    </row>
    <row r="1110" spans="4:5">
      <c r="D1110" s="127"/>
      <c r="E1110" s="128"/>
    </row>
    <row r="1111" spans="4:5">
      <c r="D1111" s="127"/>
      <c r="E1111" s="128"/>
    </row>
    <row r="1112" spans="4:5">
      <c r="D1112" s="127"/>
      <c r="E1112" s="128"/>
    </row>
    <row r="1113" spans="4:5">
      <c r="D1113" s="127"/>
      <c r="E1113" s="128"/>
    </row>
    <row r="1114" spans="4:5">
      <c r="D1114" s="127"/>
      <c r="E1114" s="128"/>
    </row>
    <row r="1115" spans="4:5">
      <c r="D1115" s="127"/>
      <c r="E1115" s="128"/>
    </row>
    <row r="1116" spans="4:5">
      <c r="D1116" s="127"/>
      <c r="E1116" s="128"/>
    </row>
    <row r="1117" spans="4:5">
      <c r="D1117" s="127"/>
      <c r="E1117" s="128"/>
    </row>
    <row r="1118" spans="4:5">
      <c r="D1118" s="127"/>
      <c r="E1118" s="128"/>
    </row>
    <row r="1119" spans="4:5">
      <c r="D1119" s="127"/>
      <c r="E1119" s="128"/>
    </row>
    <row r="1120" spans="4:5">
      <c r="D1120" s="127"/>
      <c r="E1120" s="128"/>
    </row>
    <row r="1121" spans="4:5">
      <c r="D1121" s="127"/>
      <c r="E1121" s="128"/>
    </row>
    <row r="1122" spans="4:5">
      <c r="D1122" s="127"/>
      <c r="E1122" s="128"/>
    </row>
    <row r="1123" spans="4:5">
      <c r="D1123" s="127"/>
      <c r="E1123" s="128"/>
    </row>
    <row r="1124" spans="4:5">
      <c r="D1124" s="127"/>
      <c r="E1124" s="128"/>
    </row>
    <row r="1125" spans="4:5">
      <c r="D1125" s="127"/>
      <c r="E1125" s="128"/>
    </row>
    <row r="1126" spans="4:5">
      <c r="D1126" s="127"/>
      <c r="E1126" s="128"/>
    </row>
    <row r="1127" spans="4:5">
      <c r="D1127" s="127"/>
      <c r="E1127" s="128"/>
    </row>
    <row r="1128" spans="4:5">
      <c r="D1128" s="127"/>
      <c r="E1128" s="128"/>
    </row>
    <row r="1129" spans="4:5">
      <c r="D1129" s="127"/>
      <c r="E1129" s="128"/>
    </row>
    <row r="1130" spans="4:5">
      <c r="D1130" s="127"/>
      <c r="E1130" s="128"/>
    </row>
    <row r="1131" spans="4:5">
      <c r="D1131" s="127"/>
      <c r="E1131" s="128"/>
    </row>
    <row r="1132" spans="4:5">
      <c r="D1132" s="127"/>
      <c r="E1132" s="128"/>
    </row>
    <row r="1133" spans="4:5">
      <c r="D1133" s="127"/>
      <c r="E1133" s="128"/>
    </row>
    <row r="1134" spans="4:5">
      <c r="D1134" s="127"/>
      <c r="E1134" s="128"/>
    </row>
    <row r="1135" spans="4:5">
      <c r="D1135" s="127"/>
      <c r="E1135" s="128"/>
    </row>
    <row r="1136" spans="4:5">
      <c r="D1136" s="127"/>
      <c r="E1136" s="128"/>
    </row>
    <row r="1137" spans="4:5">
      <c r="D1137" s="127"/>
      <c r="E1137" s="128"/>
    </row>
    <row r="1138" spans="4:5">
      <c r="D1138" s="127"/>
      <c r="E1138" s="128"/>
    </row>
    <row r="1139" spans="4:5">
      <c r="D1139" s="127"/>
      <c r="E1139" s="128"/>
    </row>
    <row r="1140" spans="4:5">
      <c r="D1140" s="127"/>
      <c r="E1140" s="128"/>
    </row>
    <row r="1141" spans="4:5">
      <c r="D1141" s="127"/>
      <c r="E1141" s="128"/>
    </row>
    <row r="1142" spans="4:5">
      <c r="D1142" s="127"/>
      <c r="E1142" s="128"/>
    </row>
    <row r="1143" spans="4:5">
      <c r="D1143" s="127"/>
      <c r="E1143" s="128"/>
    </row>
    <row r="1144" spans="4:5">
      <c r="D1144" s="127"/>
      <c r="E1144" s="128"/>
    </row>
    <row r="1145" spans="4:5">
      <c r="D1145" s="127"/>
      <c r="E1145" s="128"/>
    </row>
    <row r="1146" spans="4:5">
      <c r="D1146" s="127"/>
      <c r="E1146" s="128"/>
    </row>
    <row r="1147" spans="4:5">
      <c r="D1147" s="127"/>
      <c r="E1147" s="128"/>
    </row>
    <row r="1148" spans="4:5">
      <c r="D1148" s="127"/>
      <c r="E1148" s="128"/>
    </row>
    <row r="1149" spans="4:5">
      <c r="D1149" s="127"/>
      <c r="E1149" s="128"/>
    </row>
    <row r="1150" spans="4:5">
      <c r="D1150" s="127"/>
      <c r="E1150" s="128"/>
    </row>
    <row r="1151" spans="4:5">
      <c r="D1151" s="127"/>
      <c r="E1151" s="128"/>
    </row>
    <row r="1152" spans="4:5">
      <c r="D1152" s="127"/>
      <c r="E1152" s="128"/>
    </row>
  </sheetData>
  <autoFilter ref="A1:F1153" xr:uid="{00000000-0001-0000-0100-000000000000}">
    <sortState xmlns:xlrd2="http://schemas.microsoft.com/office/spreadsheetml/2017/richdata2" ref="A2:F1153">
      <sortCondition ref="B1:B1153"/>
    </sortState>
  </autoFilter>
  <phoneticPr fontId="3"/>
  <conditionalFormatting sqref="A2:A79">
    <cfRule type="expression" dxfId="0" priority="1">
      <formula>B2="F"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vlookup</vt:lpstr>
      <vt:lpstr>vlookup!Print_Area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健太郎 坂田</dc:creator>
  <cp:lastModifiedBy>イワモト リク</cp:lastModifiedBy>
  <dcterms:created xsi:type="dcterms:W3CDTF">2023-12-28T07:13:00Z</dcterms:created>
  <dcterms:modified xsi:type="dcterms:W3CDTF">2025-01-11T11:21:56Z</dcterms:modified>
</cp:coreProperties>
</file>