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atchfoundi_final\"/>
    </mc:Choice>
  </mc:AlternateContent>
  <xr:revisionPtr revIDLastSave="0" documentId="13_ncr:1_{6802D225-0876-4857-B0E4-B9D599BB1403}" xr6:coauthVersionLast="47" xr6:coauthVersionMax="47" xr10:uidLastSave="{00000000-0000-0000-0000-000000000000}"/>
  <bookViews>
    <workbookView xWindow="-120" yWindow="-120" windowWidth="15600" windowHeight="11160" xr2:uid="{3E16367D-0A5E-C640-A765-2E005EC38259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3" i="1" l="1"/>
  <c r="D112" i="1"/>
  <c r="D111" i="1"/>
  <c r="D110" i="1"/>
  <c r="D109" i="1"/>
  <c r="D108" i="1"/>
  <c r="D107" i="1"/>
  <c r="D106" i="1"/>
  <c r="D105" i="1"/>
  <c r="D104" i="1"/>
  <c r="D83" i="1"/>
  <c r="G83" i="1"/>
  <c r="G84" i="1"/>
  <c r="G85" i="1"/>
  <c r="G86" i="1"/>
  <c r="G87" i="1"/>
  <c r="G88" i="1"/>
  <c r="G89" i="1"/>
  <c r="G90" i="1"/>
  <c r="G91" i="1"/>
  <c r="G92" i="1"/>
  <c r="D84" i="1"/>
  <c r="D85" i="1"/>
  <c r="D86" i="1"/>
  <c r="D87" i="1"/>
  <c r="D88" i="1"/>
  <c r="D89" i="1"/>
  <c r="D90" i="1"/>
  <c r="D91" i="1"/>
  <c r="D92" i="1"/>
  <c r="I69" i="1"/>
  <c r="H69" i="1"/>
  <c r="G69" i="1"/>
  <c r="E69" i="1"/>
  <c r="F69" i="1"/>
  <c r="D69" i="1"/>
  <c r="H67" i="1"/>
  <c r="I67" i="1"/>
  <c r="G67" i="1"/>
  <c r="E67" i="1"/>
  <c r="F67" i="1"/>
  <c r="D67" i="1"/>
  <c r="H63" i="1"/>
  <c r="H48" i="1"/>
  <c r="H45" i="1"/>
  <c r="H60" i="1" s="1"/>
  <c r="H40" i="1"/>
  <c r="H55" i="1" s="1"/>
  <c r="K20" i="1"/>
  <c r="K21" i="1"/>
  <c r="K22" i="1"/>
  <c r="K23" i="1"/>
  <c r="K24" i="1"/>
  <c r="K25" i="1"/>
  <c r="K26" i="1"/>
  <c r="K27" i="1"/>
  <c r="K28" i="1"/>
  <c r="K19" i="1"/>
  <c r="E36" i="1"/>
  <c r="E42" i="1" s="1"/>
  <c r="E57" i="1" s="1"/>
  <c r="F36" i="1"/>
  <c r="F47" i="1" s="1"/>
  <c r="F62" i="1" s="1"/>
  <c r="G36" i="1"/>
  <c r="G44" i="1" s="1"/>
  <c r="G59" i="1" s="1"/>
  <c r="H36" i="1"/>
  <c r="H42" i="1" s="1"/>
  <c r="H57" i="1" s="1"/>
  <c r="I36" i="1"/>
  <c r="I46" i="1" s="1"/>
  <c r="I61" i="1" s="1"/>
  <c r="D36" i="1"/>
  <c r="D44" i="1" s="1"/>
  <c r="D59" i="1" s="1"/>
  <c r="E45" i="1" l="1"/>
  <c r="E60" i="1" s="1"/>
  <c r="E40" i="1"/>
  <c r="E55" i="1" s="1"/>
  <c r="E48" i="1"/>
  <c r="E63" i="1" s="1"/>
  <c r="I45" i="1"/>
  <c r="I60" i="1" s="1"/>
  <c r="F45" i="1"/>
  <c r="F60" i="1" s="1"/>
  <c r="I43" i="1"/>
  <c r="I58" i="1" s="1"/>
  <c r="H46" i="1"/>
  <c r="H61" i="1" s="1"/>
  <c r="D42" i="1"/>
  <c r="D57" i="1" s="1"/>
  <c r="I41" i="1"/>
  <c r="I56" i="1" s="1"/>
  <c r="H41" i="1"/>
  <c r="H56" i="1" s="1"/>
  <c r="D46" i="1"/>
  <c r="D61" i="1" s="1"/>
  <c r="E39" i="1"/>
  <c r="E54" i="1" s="1"/>
  <c r="I44" i="1"/>
  <c r="I59" i="1" s="1"/>
  <c r="E47" i="1"/>
  <c r="E62" i="1" s="1"/>
  <c r="D43" i="1"/>
  <c r="D58" i="1" s="1"/>
  <c r="D45" i="1"/>
  <c r="D60" i="1" s="1"/>
  <c r="H39" i="1"/>
  <c r="H54" i="1" s="1"/>
  <c r="H43" i="1"/>
  <c r="H58" i="1" s="1"/>
  <c r="H47" i="1"/>
  <c r="H62" i="1" s="1"/>
  <c r="I40" i="1"/>
  <c r="I55" i="1" s="1"/>
  <c r="H44" i="1"/>
  <c r="H59" i="1" s="1"/>
  <c r="I48" i="1"/>
  <c r="I63" i="1" s="1"/>
  <c r="G48" i="1"/>
  <c r="G63" i="1" s="1"/>
  <c r="G42" i="1"/>
  <c r="G57" i="1" s="1"/>
  <c r="G41" i="1"/>
  <c r="G56" i="1" s="1"/>
  <c r="F44" i="1"/>
  <c r="F59" i="1" s="1"/>
  <c r="F41" i="1"/>
  <c r="F56" i="1" s="1"/>
  <c r="E44" i="1"/>
  <c r="E59" i="1" s="1"/>
  <c r="G46" i="1"/>
  <c r="G61" i="1" s="1"/>
  <c r="D39" i="1"/>
  <c r="D54" i="1" s="1"/>
  <c r="D47" i="1"/>
  <c r="D62" i="1" s="1"/>
  <c r="E41" i="1"/>
  <c r="E56" i="1" s="1"/>
  <c r="G43" i="1"/>
  <c r="G58" i="1" s="1"/>
  <c r="F46" i="1"/>
  <c r="F61" i="1" s="1"/>
  <c r="D40" i="1"/>
  <c r="D55" i="1" s="1"/>
  <c r="D48" i="1"/>
  <c r="D63" i="1" s="1"/>
  <c r="G40" i="1"/>
  <c r="G55" i="1" s="1"/>
  <c r="I42" i="1"/>
  <c r="I57" i="1" s="1"/>
  <c r="F43" i="1"/>
  <c r="F58" i="1" s="1"/>
  <c r="E46" i="1"/>
  <c r="E61" i="1" s="1"/>
  <c r="D41" i="1"/>
  <c r="D56" i="1" s="1"/>
  <c r="I39" i="1"/>
  <c r="I54" i="1" s="1"/>
  <c r="F40" i="1"/>
  <c r="F55" i="1" s="1"/>
  <c r="E43" i="1"/>
  <c r="E58" i="1" s="1"/>
  <c r="G45" i="1"/>
  <c r="G60" i="1" s="1"/>
  <c r="I47" i="1"/>
  <c r="I62" i="1" s="1"/>
  <c r="F48" i="1"/>
  <c r="F63" i="1" s="1"/>
  <c r="G39" i="1"/>
  <c r="G54" i="1" s="1"/>
  <c r="F42" i="1"/>
  <c r="F57" i="1" s="1"/>
  <c r="G47" i="1"/>
  <c r="G62" i="1" s="1"/>
  <c r="F39" i="1"/>
  <c r="F54" i="1" s="1"/>
</calcChain>
</file>

<file path=xl/sharedStrings.xml><?xml version="1.0" encoding="utf-8"?>
<sst xmlns="http://schemas.openxmlformats.org/spreadsheetml/2006/main" count="140" uniqueCount="64">
  <si>
    <t>Data Awal</t>
  </si>
  <si>
    <t>Daya Minat</t>
  </si>
  <si>
    <t>Daya Tahan</t>
  </si>
  <si>
    <t>Tingkat Coverage</t>
  </si>
  <si>
    <t>Harga</t>
  </si>
  <si>
    <t>Finishing</t>
  </si>
  <si>
    <t>Jenis Kulit</t>
  </si>
  <si>
    <t>Ket :</t>
  </si>
  <si>
    <t>Wardah, Emina, dll adalah alternatif</t>
  </si>
  <si>
    <t>Daya minat, daya tahan, dll adalah kriteria</t>
  </si>
  <si>
    <t>Total per alternatif</t>
  </si>
  <si>
    <t>Total per alternatif / 5</t>
  </si>
  <si>
    <t xml:space="preserve">Bobot Kepentingan : </t>
  </si>
  <si>
    <t xml:space="preserve">Bobot  </t>
  </si>
  <si>
    <t>Kepentingan</t>
  </si>
  <si>
    <t>Tidak Penting</t>
  </si>
  <si>
    <t>Kurang Penting</t>
  </si>
  <si>
    <t>Cukup Penting</t>
  </si>
  <si>
    <t>Penting</t>
  </si>
  <si>
    <t>Sangat Penting</t>
  </si>
  <si>
    <t>cost</t>
  </si>
  <si>
    <t>benefit</t>
  </si>
  <si>
    <t>Cara menentukan benefit : jika lebih besar lebih baik</t>
  </si>
  <si>
    <t>Cara menentukan cost : lebih kecil lebih baik</t>
  </si>
  <si>
    <t>Membuat Matriks Keputusan Ternormalisasi</t>
  </si>
  <si>
    <t xml:space="preserve">Pembagi </t>
  </si>
  <si>
    <t>Wardah A</t>
  </si>
  <si>
    <t>Wardah B</t>
  </si>
  <si>
    <t>Wardah C</t>
  </si>
  <si>
    <t>Wardah D</t>
  </si>
  <si>
    <t>Emina A</t>
  </si>
  <si>
    <t>LT. Pro A</t>
  </si>
  <si>
    <t>LT. Pro B</t>
  </si>
  <si>
    <t>Make Over A</t>
  </si>
  <si>
    <t>Make Over B</t>
  </si>
  <si>
    <t>Make Over C</t>
  </si>
  <si>
    <t>Keterangan Produk :</t>
  </si>
  <si>
    <t>Id Produk</t>
  </si>
  <si>
    <t>Nama Alternatif</t>
  </si>
  <si>
    <t>Keterangan Alternatif Produk</t>
  </si>
  <si>
    <t>Ultra Cover Liquid Matt Foundation</t>
  </si>
  <si>
    <t>Powerstay Weightless Liquid Foundation</t>
  </si>
  <si>
    <t>Hydrastay Glow Fluid Foundation</t>
  </si>
  <si>
    <t>Bare With Me Mineral Wild Foundation</t>
  </si>
  <si>
    <t>LT Pro HD Perfect Image Foundation</t>
  </si>
  <si>
    <t>LT Pro Aquaboost Serum Foundation</t>
  </si>
  <si>
    <t>Lightening Liquid Foundation</t>
  </si>
  <si>
    <t>Everyday Luminous Liquid Foundation</t>
  </si>
  <si>
    <t>Wardah Exclusive Liquid Foundation</t>
  </si>
  <si>
    <t>Colorfit Matte Foundation</t>
  </si>
  <si>
    <t xml:space="preserve"> </t>
  </si>
  <si>
    <t>Menghitung Matriks Keputusan Ter-normalisasi dan Terbobot</t>
  </si>
  <si>
    <t>BOBOT KEPENTINGAN</t>
  </si>
  <si>
    <t>Mencari Nilai Solusi Ideal Positif (Maks) dan Solusi Ideal Negatif (Min)</t>
  </si>
  <si>
    <t>MAKS</t>
  </si>
  <si>
    <t>MIN</t>
  </si>
  <si>
    <t>Mencari D+ dan D- untuk Setiap Alternatif</t>
  </si>
  <si>
    <t>D+</t>
  </si>
  <si>
    <t>D-</t>
  </si>
  <si>
    <t>Alternatif</t>
  </si>
  <si>
    <t>Preferensi</t>
  </si>
  <si>
    <t>Mencari Hasil Preferensi &amp; Meranking</t>
  </si>
  <si>
    <t>Ranking</t>
  </si>
  <si>
    <t>Bobot ini disesuaikan dengan input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</si>
</sst>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"/>
      <scheme val="minor"/>
    </font>
    <font>
      <b/>
      <sz val="20"/>
      <color theme="1"/>
      <name val="Calibri (Badan)"/>
      <charset val="1"/>
    </font>
    <font>
      <sz val="14"/>
      <color theme="1"/>
      <name val="Calibri"/>
      <family val="2"/>
      <charset val="1"/>
      <scheme val="minor"/>
    </font>
    <font>
      <sz val="10"/>
      <color rgb="FF212529"/>
      <name val="Helvetica Neue"/>
      <family val="2"/>
    </font>
    <font>
      <sz val="12"/>
      <color rgb="FF212529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1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37</xdr:row>
      <xdr:rowOff>38100</xdr:rowOff>
    </xdr:from>
    <xdr:to>
      <xdr:col>12</xdr:col>
      <xdr:colOff>1105195</xdr:colOff>
      <xdr:row>44</xdr:row>
      <xdr:rowOff>190500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B033220E-7ECD-664E-BA31-5CB89ACE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1700" y="5486400"/>
          <a:ext cx="2197395" cy="15748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51</xdr:row>
      <xdr:rowOff>139700</xdr:rowOff>
    </xdr:from>
    <xdr:to>
      <xdr:col>12</xdr:col>
      <xdr:colOff>1714500</xdr:colOff>
      <xdr:row>55</xdr:row>
      <xdr:rowOff>87272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B6C0469F-0432-1A41-917D-3638BD9EA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10998200"/>
          <a:ext cx="2819400" cy="82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94775</xdr:colOff>
      <xdr:row>65</xdr:row>
      <xdr:rowOff>56866</xdr:rowOff>
    </xdr:from>
    <xdr:to>
      <xdr:col>16</xdr:col>
      <xdr:colOff>303282</xdr:colOff>
      <xdr:row>76</xdr:row>
      <xdr:rowOff>109361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BAF82995-8E86-0146-8734-44A25459A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07163" y="14235373"/>
          <a:ext cx="6463731" cy="2459809"/>
        </a:xfrm>
        <a:prstGeom prst="rect">
          <a:avLst/>
        </a:prstGeom>
      </xdr:spPr>
    </xdr:pic>
    <xdr:clientData/>
  </xdr:twoCellAnchor>
  <xdr:twoCellAnchor editAs="oneCell">
    <xdr:from>
      <xdr:col>11</xdr:col>
      <xdr:colOff>16933</xdr:colOff>
      <xdr:row>82</xdr:row>
      <xdr:rowOff>33867</xdr:rowOff>
    </xdr:from>
    <xdr:to>
      <xdr:col>17</xdr:col>
      <xdr:colOff>635000</xdr:colOff>
      <xdr:row>88</xdr:row>
      <xdr:rowOff>173567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CC1367F9-CFFC-B349-9B65-D45BCF27C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7333" y="17542934"/>
          <a:ext cx="7696200" cy="1358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16933</xdr:colOff>
      <xdr:row>90</xdr:row>
      <xdr:rowOff>33866</xdr:rowOff>
    </xdr:from>
    <xdr:to>
      <xdr:col>17</xdr:col>
      <xdr:colOff>558800</xdr:colOff>
      <xdr:row>96</xdr:row>
      <xdr:rowOff>122766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4CD70F92-22A1-964F-8F20-53C542DA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07333" y="19168533"/>
          <a:ext cx="7620000" cy="1308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20159</xdr:colOff>
      <xdr:row>101</xdr:row>
      <xdr:rowOff>39257</xdr:rowOff>
    </xdr:from>
    <xdr:to>
      <xdr:col>12</xdr:col>
      <xdr:colOff>1104784</xdr:colOff>
      <xdr:row>105</xdr:row>
      <xdr:rowOff>196728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20DBDBAF-61E5-FC47-A1EF-186FC827C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76667" y="21306717"/>
          <a:ext cx="2213514" cy="1084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A0EB-D700-994C-9D3A-5E27312BA187}">
  <dimension ref="A4:S116"/>
  <sheetViews>
    <sheetView tabSelected="1" topLeftCell="C50" zoomScale="93" zoomScaleNormal="138" workbookViewId="0">
      <selection activeCell="J68" sqref="J68"/>
    </sheetView>
  </sheetViews>
  <sheetFormatPr defaultColWidth="11" defaultRowHeight="15.75"/>
  <cols>
    <col min="3" max="3" width="29" customWidth="1"/>
    <col min="4" max="4" width="12.125" customWidth="1"/>
    <col min="5" max="5" width="14.375" customWidth="1"/>
    <col min="6" max="6" width="17.375" customWidth="1"/>
    <col min="7" max="7" width="11" customWidth="1"/>
    <col min="8" max="8" width="13.875" customWidth="1"/>
    <col min="9" max="9" width="12" customWidth="1"/>
    <col min="11" max="11" width="18.5" customWidth="1"/>
    <col min="12" max="12" width="14.875" customWidth="1"/>
    <col min="13" max="13" width="34.375" customWidth="1"/>
  </cols>
  <sheetData>
    <row r="4" spans="1:13" ht="18.75">
      <c r="C4" s="5" t="s">
        <v>7</v>
      </c>
      <c r="D4" s="5"/>
      <c r="E4" s="5"/>
      <c r="G4" s="7" t="s">
        <v>12</v>
      </c>
      <c r="H4" s="7"/>
      <c r="K4" s="10" t="s">
        <v>36</v>
      </c>
    </row>
    <row r="5" spans="1:13" ht="18.75">
      <c r="A5" s="4"/>
      <c r="C5" s="5" t="s">
        <v>8</v>
      </c>
      <c r="D5" s="5"/>
      <c r="E5" s="5"/>
      <c r="G5" s="6" t="s">
        <v>13</v>
      </c>
      <c r="H5" s="6" t="s">
        <v>14</v>
      </c>
      <c r="K5" s="11" t="s">
        <v>37</v>
      </c>
      <c r="L5" s="6" t="s">
        <v>38</v>
      </c>
      <c r="M5" s="6" t="s">
        <v>39</v>
      </c>
    </row>
    <row r="6" spans="1:13" ht="18.75">
      <c r="A6" s="4"/>
      <c r="C6" s="5" t="s">
        <v>9</v>
      </c>
      <c r="D6" s="5"/>
      <c r="E6" s="5"/>
      <c r="G6" s="3">
        <v>1</v>
      </c>
      <c r="H6" s="3" t="s">
        <v>15</v>
      </c>
      <c r="K6" s="3">
        <v>12</v>
      </c>
      <c r="L6" s="9" t="s">
        <v>26</v>
      </c>
      <c r="M6" s="3" t="s">
        <v>46</v>
      </c>
    </row>
    <row r="7" spans="1:13">
      <c r="A7" s="4"/>
      <c r="G7" s="3">
        <v>2</v>
      </c>
      <c r="H7" s="3" t="s">
        <v>16</v>
      </c>
      <c r="K7" s="3">
        <v>13</v>
      </c>
      <c r="L7" s="9" t="s">
        <v>27</v>
      </c>
      <c r="M7" s="3" t="s">
        <v>47</v>
      </c>
    </row>
    <row r="8" spans="1:13">
      <c r="A8" s="4"/>
      <c r="G8" s="3">
        <v>3</v>
      </c>
      <c r="H8" s="3" t="s">
        <v>17</v>
      </c>
      <c r="K8" s="3">
        <v>14</v>
      </c>
      <c r="L8" s="9" t="s">
        <v>28</v>
      </c>
      <c r="M8" s="3" t="s">
        <v>48</v>
      </c>
    </row>
    <row r="9" spans="1:13">
      <c r="G9" s="3">
        <v>4</v>
      </c>
      <c r="H9" s="3" t="s">
        <v>18</v>
      </c>
      <c r="K9" s="3">
        <v>15</v>
      </c>
      <c r="L9" s="9" t="s">
        <v>29</v>
      </c>
      <c r="M9" s="3" t="s">
        <v>49</v>
      </c>
    </row>
    <row r="10" spans="1:13">
      <c r="G10" s="3">
        <v>5</v>
      </c>
      <c r="H10" s="3" t="s">
        <v>19</v>
      </c>
      <c r="K10" s="3">
        <v>16</v>
      </c>
      <c r="L10" s="9" t="s">
        <v>33</v>
      </c>
      <c r="M10" s="13" t="s">
        <v>40</v>
      </c>
    </row>
    <row r="11" spans="1:13">
      <c r="K11" s="3">
        <v>17</v>
      </c>
      <c r="L11" s="9" t="s">
        <v>34</v>
      </c>
      <c r="M11" s="3" t="s">
        <v>41</v>
      </c>
    </row>
    <row r="12" spans="1:13">
      <c r="K12" s="3">
        <v>18</v>
      </c>
      <c r="L12" s="9" t="s">
        <v>35</v>
      </c>
      <c r="M12" s="3" t="s">
        <v>42</v>
      </c>
    </row>
    <row r="13" spans="1:13">
      <c r="K13" s="3">
        <v>19</v>
      </c>
      <c r="L13" s="9" t="s">
        <v>30</v>
      </c>
      <c r="M13" s="3" t="s">
        <v>43</v>
      </c>
    </row>
    <row r="14" spans="1:13">
      <c r="K14" s="3">
        <v>20</v>
      </c>
      <c r="L14" s="9" t="s">
        <v>31</v>
      </c>
      <c r="M14" s="3" t="s">
        <v>44</v>
      </c>
    </row>
    <row r="15" spans="1:13">
      <c r="K15" s="3">
        <v>21</v>
      </c>
      <c r="L15" s="9" t="s">
        <v>32</v>
      </c>
      <c r="M15" s="3" t="s">
        <v>45</v>
      </c>
    </row>
    <row r="16" spans="1:13">
      <c r="H16" t="s">
        <v>50</v>
      </c>
    </row>
    <row r="17" spans="3:19" ht="26.25">
      <c r="C17" s="1" t="s">
        <v>0</v>
      </c>
    </row>
    <row r="18" spans="3:19">
      <c r="C18" s="3"/>
      <c r="D18" s="9" t="s">
        <v>1</v>
      </c>
      <c r="E18" s="9" t="s">
        <v>2</v>
      </c>
      <c r="F18" s="9" t="s">
        <v>3</v>
      </c>
      <c r="G18" s="9" t="s">
        <v>4</v>
      </c>
      <c r="H18" s="9" t="s">
        <v>5</v>
      </c>
      <c r="I18" s="9" t="s">
        <v>6</v>
      </c>
      <c r="K18" s="9" t="s">
        <v>10</v>
      </c>
      <c r="M18" s="9" t="s">
        <v>11</v>
      </c>
    </row>
    <row r="19" spans="3:19">
      <c r="C19" s="9" t="s">
        <v>26</v>
      </c>
      <c r="D19" s="3">
        <v>4.0999999999999996</v>
      </c>
      <c r="E19" s="3">
        <v>4</v>
      </c>
      <c r="F19" s="3">
        <v>4.3</v>
      </c>
      <c r="G19" s="3">
        <v>4.0999999999999996</v>
      </c>
      <c r="H19" s="3">
        <v>4.0999999999999996</v>
      </c>
      <c r="I19" s="3">
        <v>3.67</v>
      </c>
      <c r="K19" s="3">
        <f>SUM(D19:I19)</f>
        <v>24.270000000000003</v>
      </c>
      <c r="M19" s="2"/>
    </row>
    <row r="20" spans="3:19">
      <c r="C20" s="9" t="s">
        <v>27</v>
      </c>
      <c r="D20" s="3">
        <v>3.8</v>
      </c>
      <c r="E20" s="3">
        <v>4</v>
      </c>
      <c r="F20" s="3">
        <v>3.2</v>
      </c>
      <c r="G20" s="3">
        <v>3.6</v>
      </c>
      <c r="H20" s="3">
        <v>3.4</v>
      </c>
      <c r="I20" s="3">
        <v>4.2</v>
      </c>
      <c r="K20" s="3">
        <f t="shared" ref="K20:K28" si="0">SUM(D20:I20)</f>
        <v>22.2</v>
      </c>
      <c r="M20" s="2"/>
    </row>
    <row r="21" spans="3:19">
      <c r="C21" s="9" t="s">
        <v>28</v>
      </c>
      <c r="D21" s="3">
        <v>4</v>
      </c>
      <c r="E21" s="3">
        <v>4.5</v>
      </c>
      <c r="F21" s="3">
        <v>3.75</v>
      </c>
      <c r="G21" s="3">
        <v>3.75</v>
      </c>
      <c r="H21" s="3">
        <v>4</v>
      </c>
      <c r="I21" s="3">
        <v>4</v>
      </c>
      <c r="K21" s="3">
        <f t="shared" si="0"/>
        <v>24</v>
      </c>
      <c r="M21" s="2"/>
      <c r="O21" s="12"/>
    </row>
    <row r="22" spans="3:19">
      <c r="C22" s="9" t="s">
        <v>29</v>
      </c>
      <c r="D22" s="3">
        <v>4.3</v>
      </c>
      <c r="E22" s="3">
        <v>4</v>
      </c>
      <c r="F22" s="3">
        <v>4.2</v>
      </c>
      <c r="G22" s="3">
        <v>3.5</v>
      </c>
      <c r="H22" s="3">
        <v>4</v>
      </c>
      <c r="I22" s="3">
        <v>2.5</v>
      </c>
      <c r="K22" s="3">
        <f t="shared" si="0"/>
        <v>22.5</v>
      </c>
      <c r="M22" s="2"/>
    </row>
    <row r="23" spans="3:19">
      <c r="C23" s="9" t="s">
        <v>33</v>
      </c>
      <c r="D23" s="3">
        <v>4.75</v>
      </c>
      <c r="E23" s="3">
        <v>4.13</v>
      </c>
      <c r="F23" s="3">
        <v>4</v>
      </c>
      <c r="G23" s="3">
        <v>3.13</v>
      </c>
      <c r="H23" s="3">
        <v>3.88</v>
      </c>
      <c r="I23" s="3">
        <v>3.38</v>
      </c>
      <c r="K23" s="3">
        <f t="shared" si="0"/>
        <v>23.269999999999996</v>
      </c>
      <c r="M23" s="2"/>
      <c r="S23" s="14"/>
    </row>
    <row r="24" spans="3:19">
      <c r="C24" s="9" t="s">
        <v>34</v>
      </c>
      <c r="D24" s="3">
        <v>4.4000000000000004</v>
      </c>
      <c r="E24" s="3">
        <v>4.2</v>
      </c>
      <c r="F24" s="3">
        <v>5</v>
      </c>
      <c r="G24" s="3">
        <v>3</v>
      </c>
      <c r="H24" s="3">
        <v>4.4000000000000004</v>
      </c>
      <c r="I24" s="3">
        <v>4</v>
      </c>
      <c r="K24" s="3">
        <f t="shared" si="0"/>
        <v>25</v>
      </c>
      <c r="M24" s="2"/>
    </row>
    <row r="25" spans="3:19">
      <c r="C25" s="9" t="s">
        <v>35</v>
      </c>
      <c r="D25" s="3">
        <v>4.3</v>
      </c>
      <c r="E25" s="3">
        <v>4.3</v>
      </c>
      <c r="F25" s="3">
        <v>4.3</v>
      </c>
      <c r="G25" s="3">
        <v>2.8</v>
      </c>
      <c r="H25" s="3">
        <v>4.12</v>
      </c>
      <c r="I25" s="3">
        <v>3.67</v>
      </c>
      <c r="K25" s="3">
        <f t="shared" si="0"/>
        <v>23.490000000000002</v>
      </c>
      <c r="M25" s="2"/>
    </row>
    <row r="26" spans="3:19">
      <c r="C26" s="9" t="s">
        <v>30</v>
      </c>
      <c r="D26" s="3">
        <v>4.5</v>
      </c>
      <c r="E26" s="3">
        <v>3.9</v>
      </c>
      <c r="F26" s="3">
        <v>4.4000000000000004</v>
      </c>
      <c r="G26" s="3">
        <v>3.8</v>
      </c>
      <c r="H26" s="3">
        <v>3.8</v>
      </c>
      <c r="I26" s="3">
        <v>3.9</v>
      </c>
      <c r="K26" s="3">
        <f t="shared" si="0"/>
        <v>24.3</v>
      </c>
      <c r="M26" s="2"/>
    </row>
    <row r="27" spans="3:19">
      <c r="C27" s="9" t="s">
        <v>31</v>
      </c>
      <c r="D27" s="3">
        <v>3.8</v>
      </c>
      <c r="E27" s="3">
        <v>4</v>
      </c>
      <c r="F27" s="3">
        <v>4.2</v>
      </c>
      <c r="G27" s="3">
        <v>3.6</v>
      </c>
      <c r="H27" s="3">
        <v>4.2</v>
      </c>
      <c r="I27" s="3">
        <v>3</v>
      </c>
      <c r="K27" s="3">
        <f t="shared" si="0"/>
        <v>22.8</v>
      </c>
      <c r="M27" s="2"/>
    </row>
    <row r="28" spans="3:19">
      <c r="C28" s="9" t="s">
        <v>32</v>
      </c>
      <c r="D28" s="3">
        <v>3.5</v>
      </c>
      <c r="E28" s="3">
        <v>4.12</v>
      </c>
      <c r="F28" s="3">
        <v>4</v>
      </c>
      <c r="G28" s="3">
        <v>3.12</v>
      </c>
      <c r="H28" s="3">
        <v>4</v>
      </c>
      <c r="I28" s="3">
        <v>3.67</v>
      </c>
      <c r="K28" s="3">
        <f t="shared" si="0"/>
        <v>22.410000000000004</v>
      </c>
      <c r="M28" s="2"/>
    </row>
    <row r="29" spans="3:19">
      <c r="D29" t="s">
        <v>21</v>
      </c>
      <c r="E29" t="s">
        <v>21</v>
      </c>
      <c r="F29" t="s">
        <v>21</v>
      </c>
      <c r="G29" t="s">
        <v>20</v>
      </c>
      <c r="H29" t="s">
        <v>21</v>
      </c>
      <c r="I29" t="s">
        <v>20</v>
      </c>
    </row>
    <row r="31" spans="3:19">
      <c r="C31" s="7"/>
      <c r="D31" s="8" t="s">
        <v>22</v>
      </c>
      <c r="E31" s="7"/>
      <c r="F31" s="7"/>
    </row>
    <row r="32" spans="3:19">
      <c r="C32" s="7" t="s">
        <v>23</v>
      </c>
      <c r="D32" s="7"/>
      <c r="E32" s="7"/>
      <c r="F32" s="7"/>
    </row>
    <row r="35" spans="3:14" ht="26.25">
      <c r="C35" s="1" t="s">
        <v>24</v>
      </c>
      <c r="N35" s="15"/>
    </row>
    <row r="36" spans="3:14">
      <c r="C36" s="9" t="s">
        <v>25</v>
      </c>
      <c r="D36" s="16">
        <f>SQRT((D19^2)+(D20^2)+(D21^2)+(D22^2)+(D23^2)+(D24^2)+(D25^2)+(D26^2)+(D27^2)+(D28^2))</f>
        <v>13.156462290448751</v>
      </c>
      <c r="E36" s="16">
        <f t="shared" ref="E36:I36" si="1">SQRT((E19^2)+(E20^2)+(E21^2)+(E22^2)+(E23^2)+(E24^2)+(E25^2)+(E26^2)+(E27^2)+(E28^2))</f>
        <v>13.02387423157948</v>
      </c>
      <c r="F36" s="16">
        <f t="shared" si="1"/>
        <v>13.15</v>
      </c>
      <c r="G36" s="16">
        <f t="shared" si="1"/>
        <v>10.947776029861041</v>
      </c>
      <c r="H36" s="16">
        <f t="shared" si="1"/>
        <v>12.642737045434426</v>
      </c>
      <c r="I36" s="16">
        <f t="shared" si="1"/>
        <v>11.486126414070149</v>
      </c>
    </row>
    <row r="37" spans="3:14">
      <c r="C37" s="2"/>
      <c r="D37" s="2"/>
      <c r="E37" s="2"/>
      <c r="F37" s="2"/>
      <c r="G37" s="2"/>
      <c r="H37" s="2"/>
      <c r="I37" s="2"/>
    </row>
    <row r="38" spans="3:14">
      <c r="C38" s="3"/>
      <c r="D38" s="9" t="s">
        <v>1</v>
      </c>
      <c r="E38" s="9" t="s">
        <v>2</v>
      </c>
      <c r="F38" s="9" t="s">
        <v>3</v>
      </c>
      <c r="G38" s="9" t="s">
        <v>4</v>
      </c>
      <c r="H38" s="9" t="s">
        <v>5</v>
      </c>
      <c r="I38" s="9" t="s">
        <v>6</v>
      </c>
    </row>
    <row r="39" spans="3:14">
      <c r="C39" s="9" t="s">
        <v>26</v>
      </c>
      <c r="D39" s="3">
        <f>D19/D36</f>
        <v>0.31163392631592862</v>
      </c>
      <c r="E39" s="3">
        <f t="shared" ref="E39:I39" si="2">E19/E36</f>
        <v>0.30712827296051803</v>
      </c>
      <c r="F39" s="3">
        <f t="shared" si="2"/>
        <v>0.32699619771863114</v>
      </c>
      <c r="G39" s="3">
        <f t="shared" si="2"/>
        <v>0.37450528662779381</v>
      </c>
      <c r="H39" s="3">
        <f t="shared" si="2"/>
        <v>0.32429686588163287</v>
      </c>
      <c r="I39" s="3">
        <f t="shared" si="2"/>
        <v>0.31951589837147915</v>
      </c>
    </row>
    <row r="40" spans="3:14">
      <c r="C40" s="9" t="s">
        <v>27</v>
      </c>
      <c r="D40" s="3">
        <f>D20/D36</f>
        <v>0.28883144390256804</v>
      </c>
      <c r="E40" s="3">
        <f t="shared" ref="E40:I40" si="3">E20/E36</f>
        <v>0.30712827296051803</v>
      </c>
      <c r="F40" s="3">
        <f t="shared" si="3"/>
        <v>0.24334600760456274</v>
      </c>
      <c r="G40" s="3">
        <f t="shared" si="3"/>
        <v>0.32883391020977021</v>
      </c>
      <c r="H40" s="3">
        <f t="shared" si="3"/>
        <v>0.26892910829208583</v>
      </c>
      <c r="I40" s="3">
        <f t="shared" si="3"/>
        <v>0.36565852129706061</v>
      </c>
    </row>
    <row r="41" spans="3:14">
      <c r="C41" s="9" t="s">
        <v>28</v>
      </c>
      <c r="D41" s="3">
        <f>D21/D36</f>
        <v>0.30403309884480845</v>
      </c>
      <c r="E41" s="3">
        <f t="shared" ref="E41:I41" si="4">E21/E36</f>
        <v>0.34551930708058282</v>
      </c>
      <c r="F41" s="3">
        <f t="shared" si="4"/>
        <v>0.28517110266159695</v>
      </c>
      <c r="G41" s="3">
        <f t="shared" si="4"/>
        <v>0.34253532313517732</v>
      </c>
      <c r="H41" s="3">
        <f t="shared" si="4"/>
        <v>0.31638718622598333</v>
      </c>
      <c r="I41" s="3">
        <f t="shared" si="4"/>
        <v>0.34824621075910533</v>
      </c>
    </row>
    <row r="42" spans="3:14">
      <c r="C42" s="9" t="s">
        <v>29</v>
      </c>
      <c r="D42" s="3">
        <f>D22/D36</f>
        <v>0.32683558125816908</v>
      </c>
      <c r="E42" s="3">
        <f t="shared" ref="E42:I42" si="5">E22/E36</f>
        <v>0.30712827296051803</v>
      </c>
      <c r="F42" s="3">
        <f t="shared" si="5"/>
        <v>0.3193916349809886</v>
      </c>
      <c r="G42" s="3">
        <f t="shared" si="5"/>
        <v>0.31969963492616549</v>
      </c>
      <c r="H42" s="3">
        <f t="shared" si="5"/>
        <v>0.31638718622598333</v>
      </c>
      <c r="I42" s="3">
        <f t="shared" si="5"/>
        <v>0.21765388172444083</v>
      </c>
    </row>
    <row r="43" spans="3:14">
      <c r="C43" s="9" t="s">
        <v>33</v>
      </c>
      <c r="D43" s="3">
        <f>D23/D36</f>
        <v>0.36103930487821001</v>
      </c>
      <c r="E43" s="3">
        <f t="shared" ref="E43:I43" si="6">E23/E36</f>
        <v>0.31710994183173491</v>
      </c>
      <c r="F43" s="3">
        <f t="shared" si="6"/>
        <v>0.30418250950570341</v>
      </c>
      <c r="G43" s="3">
        <f t="shared" si="6"/>
        <v>0.28590281637682796</v>
      </c>
      <c r="H43" s="3">
        <f t="shared" si="6"/>
        <v>0.30689557063920381</v>
      </c>
      <c r="I43" s="3">
        <f t="shared" si="6"/>
        <v>0.29426804809144402</v>
      </c>
    </row>
    <row r="44" spans="3:14">
      <c r="C44" s="9" t="s">
        <v>34</v>
      </c>
      <c r="D44" s="3">
        <f>D24/D36</f>
        <v>0.33443640872928931</v>
      </c>
      <c r="E44" s="3">
        <f t="shared" ref="E44:I44" si="7">E24/E36</f>
        <v>0.32248468660854396</v>
      </c>
      <c r="F44" s="3">
        <f t="shared" si="7"/>
        <v>0.38022813688212925</v>
      </c>
      <c r="G44" s="3">
        <f t="shared" si="7"/>
        <v>0.27402825850814183</v>
      </c>
      <c r="H44" s="3">
        <f t="shared" si="7"/>
        <v>0.3480259048485817</v>
      </c>
      <c r="I44" s="3">
        <f t="shared" si="7"/>
        <v>0.34824621075910533</v>
      </c>
    </row>
    <row r="45" spans="3:14">
      <c r="C45" s="9" t="s">
        <v>35</v>
      </c>
      <c r="D45" s="3">
        <f>D25/D36</f>
        <v>0.32683558125816908</v>
      </c>
      <c r="E45" s="3">
        <f t="shared" ref="E45:I45" si="8">E25/E36</f>
        <v>0.33016289343255689</v>
      </c>
      <c r="F45" s="3">
        <f t="shared" si="8"/>
        <v>0.32699619771863114</v>
      </c>
      <c r="G45" s="3">
        <f t="shared" si="8"/>
        <v>0.25575970794093233</v>
      </c>
      <c r="H45" s="3">
        <f t="shared" si="8"/>
        <v>0.32587880181276285</v>
      </c>
      <c r="I45" s="3">
        <f t="shared" si="8"/>
        <v>0.31951589837147915</v>
      </c>
    </row>
    <row r="46" spans="3:14">
      <c r="C46" s="9" t="s">
        <v>30</v>
      </c>
      <c r="D46" s="3">
        <f>D26/D36</f>
        <v>0.34203723620040949</v>
      </c>
      <c r="E46" s="3">
        <f t="shared" ref="E46:I46" si="9">E26/E36</f>
        <v>0.2994500661365051</v>
      </c>
      <c r="F46" s="3">
        <f t="shared" si="9"/>
        <v>0.33460076045627379</v>
      </c>
      <c r="G46" s="3">
        <f t="shared" si="9"/>
        <v>0.34710246077697965</v>
      </c>
      <c r="H46" s="3">
        <f t="shared" si="9"/>
        <v>0.30056782691468414</v>
      </c>
      <c r="I46" s="3">
        <f t="shared" si="9"/>
        <v>0.33954005549012767</v>
      </c>
    </row>
    <row r="47" spans="3:14">
      <c r="C47" s="9" t="s">
        <v>31</v>
      </c>
      <c r="D47" s="3">
        <f>D27/D36</f>
        <v>0.28883144390256804</v>
      </c>
      <c r="E47" s="3">
        <f t="shared" ref="E47:I47" si="10">E27/E36</f>
        <v>0.30712827296051803</v>
      </c>
      <c r="F47" s="3">
        <f t="shared" si="10"/>
        <v>0.3193916349809886</v>
      </c>
      <c r="G47" s="3">
        <f t="shared" si="10"/>
        <v>0.32883391020977021</v>
      </c>
      <c r="H47" s="3">
        <f t="shared" si="10"/>
        <v>0.33220654553728252</v>
      </c>
      <c r="I47" s="3">
        <f t="shared" si="10"/>
        <v>0.261184658069329</v>
      </c>
    </row>
    <row r="48" spans="3:14">
      <c r="C48" s="9" t="s">
        <v>32</v>
      </c>
      <c r="D48" s="3">
        <f>D28/D36</f>
        <v>0.26602896148920741</v>
      </c>
      <c r="E48" s="3">
        <f t="shared" ref="E48:I48" si="11">E28/E36</f>
        <v>0.31634212114933363</v>
      </c>
      <c r="F48" s="3">
        <f t="shared" si="11"/>
        <v>0.30418250950570341</v>
      </c>
      <c r="G48" s="3">
        <f t="shared" si="11"/>
        <v>0.28498938884846753</v>
      </c>
      <c r="H48" s="3">
        <f t="shared" si="11"/>
        <v>0.31638718622598333</v>
      </c>
      <c r="I48" s="3">
        <f t="shared" si="11"/>
        <v>0.31951589837147915</v>
      </c>
    </row>
    <row r="51" spans="3:10" ht="26.25">
      <c r="C51" s="1" t="s">
        <v>51</v>
      </c>
    </row>
    <row r="52" spans="3:10">
      <c r="C52" s="3"/>
      <c r="D52" s="9" t="s">
        <v>1</v>
      </c>
      <c r="E52" s="9" t="s">
        <v>2</v>
      </c>
      <c r="F52" s="9" t="s">
        <v>3</v>
      </c>
      <c r="G52" s="9" t="s">
        <v>4</v>
      </c>
      <c r="H52" s="9" t="s">
        <v>5</v>
      </c>
      <c r="I52" s="9" t="s">
        <v>6</v>
      </c>
    </row>
    <row r="53" spans="3:10" ht="21">
      <c r="C53" s="18" t="s">
        <v>52</v>
      </c>
      <c r="D53" s="18">
        <v>4</v>
      </c>
      <c r="E53" s="18">
        <v>5</v>
      </c>
      <c r="F53" s="18">
        <v>5</v>
      </c>
      <c r="G53" s="18">
        <v>5</v>
      </c>
      <c r="H53" s="18">
        <v>5</v>
      </c>
      <c r="I53" s="18">
        <v>1</v>
      </c>
      <c r="J53" t="s">
        <v>63</v>
      </c>
    </row>
    <row r="54" spans="3:10">
      <c r="C54" s="9" t="s">
        <v>26</v>
      </c>
      <c r="D54" s="3">
        <f>D39*D53</f>
        <v>1.2465357052637145</v>
      </c>
      <c r="E54" s="3">
        <f t="shared" ref="E54:I54" si="12">E39*E53</f>
        <v>1.5356413648025902</v>
      </c>
      <c r="F54" s="3">
        <f t="shared" si="12"/>
        <v>1.6349809885931557</v>
      </c>
      <c r="G54" s="3">
        <f t="shared" si="12"/>
        <v>1.872526433138969</v>
      </c>
      <c r="H54" s="3">
        <f t="shared" si="12"/>
        <v>1.6214843294081644</v>
      </c>
      <c r="I54" s="3">
        <f t="shared" si="12"/>
        <v>0.31951589837147915</v>
      </c>
    </row>
    <row r="55" spans="3:10">
      <c r="C55" s="9" t="s">
        <v>27</v>
      </c>
      <c r="D55" s="3">
        <f>D40*D53</f>
        <v>1.1553257756102722</v>
      </c>
      <c r="E55" s="3">
        <f t="shared" ref="E55:I55" si="13">E40*E53</f>
        <v>1.5356413648025902</v>
      </c>
      <c r="F55" s="3">
        <f t="shared" si="13"/>
        <v>1.2167300380228137</v>
      </c>
      <c r="G55" s="3">
        <f t="shared" si="13"/>
        <v>1.644169551048851</v>
      </c>
      <c r="H55" s="3">
        <f t="shared" si="13"/>
        <v>1.3446455414604292</v>
      </c>
      <c r="I55" s="3">
        <f t="shared" si="13"/>
        <v>0.36565852129706061</v>
      </c>
    </row>
    <row r="56" spans="3:10">
      <c r="C56" s="9" t="s">
        <v>28</v>
      </c>
      <c r="D56" s="3">
        <f>D41*D53</f>
        <v>1.2161323953792338</v>
      </c>
      <c r="E56" s="3">
        <f t="shared" ref="E56:I56" si="14">E41*E53</f>
        <v>1.7275965354029141</v>
      </c>
      <c r="F56" s="3">
        <f t="shared" si="14"/>
        <v>1.4258555133079849</v>
      </c>
      <c r="G56" s="3">
        <f t="shared" si="14"/>
        <v>1.7126766156758866</v>
      </c>
      <c r="H56" s="3">
        <f t="shared" si="14"/>
        <v>1.5819359311299166</v>
      </c>
      <c r="I56" s="3">
        <f t="shared" si="14"/>
        <v>0.34824621075910533</v>
      </c>
    </row>
    <row r="57" spans="3:10">
      <c r="C57" s="9" t="s">
        <v>29</v>
      </c>
      <c r="D57" s="3">
        <f>D42*D53</f>
        <v>1.3073423250326763</v>
      </c>
      <c r="E57" s="3">
        <f t="shared" ref="E57:I57" si="15">E42*E53</f>
        <v>1.5356413648025902</v>
      </c>
      <c r="F57" s="3">
        <f t="shared" si="15"/>
        <v>1.5969581749049431</v>
      </c>
      <c r="G57" s="3">
        <f t="shared" si="15"/>
        <v>1.5984981746308273</v>
      </c>
      <c r="H57" s="3">
        <f t="shared" si="15"/>
        <v>1.5819359311299166</v>
      </c>
      <c r="I57" s="3">
        <f t="shared" si="15"/>
        <v>0.21765388172444083</v>
      </c>
    </row>
    <row r="58" spans="3:10">
      <c r="C58" s="9" t="s">
        <v>33</v>
      </c>
      <c r="D58" s="3">
        <f>D43*D53</f>
        <v>1.44415721951284</v>
      </c>
      <c r="E58" s="3">
        <f t="shared" ref="E58:I58" si="16">E43*E53</f>
        <v>1.5855497091586745</v>
      </c>
      <c r="F58" s="3">
        <f t="shared" si="16"/>
        <v>1.520912547528517</v>
      </c>
      <c r="G58" s="3">
        <f t="shared" si="16"/>
        <v>1.4295140818841399</v>
      </c>
      <c r="H58" s="3">
        <f t="shared" si="16"/>
        <v>1.534477853196019</v>
      </c>
      <c r="I58" s="3">
        <f t="shared" si="16"/>
        <v>0.29426804809144402</v>
      </c>
    </row>
    <row r="59" spans="3:10">
      <c r="C59" s="9" t="s">
        <v>34</v>
      </c>
      <c r="D59" s="3">
        <f>D44*D53</f>
        <v>1.3377456349171573</v>
      </c>
      <c r="E59" s="3">
        <f t="shared" ref="E59:I59" si="17">E44*E53</f>
        <v>1.6124234330427198</v>
      </c>
      <c r="F59" s="3">
        <f t="shared" si="17"/>
        <v>1.9011406844106462</v>
      </c>
      <c r="G59" s="3">
        <f t="shared" si="17"/>
        <v>1.3701412925407093</v>
      </c>
      <c r="H59" s="3">
        <f t="shared" si="17"/>
        <v>1.7401295242429085</v>
      </c>
      <c r="I59" s="3">
        <f t="shared" si="17"/>
        <v>0.34824621075910533</v>
      </c>
    </row>
    <row r="60" spans="3:10">
      <c r="C60" s="9" t="s">
        <v>35</v>
      </c>
      <c r="D60" s="3">
        <f>D45*D53</f>
        <v>1.3073423250326763</v>
      </c>
      <c r="E60" s="3">
        <f t="shared" ref="E60:I60" si="18">E45*E53</f>
        <v>1.6508144671627845</v>
      </c>
      <c r="F60" s="3">
        <f t="shared" si="18"/>
        <v>1.6349809885931557</v>
      </c>
      <c r="G60" s="3">
        <f t="shared" si="18"/>
        <v>1.2787985397046617</v>
      </c>
      <c r="H60" s="3">
        <f t="shared" si="18"/>
        <v>1.6293940090638142</v>
      </c>
      <c r="I60" s="3">
        <f t="shared" si="18"/>
        <v>0.31951589837147915</v>
      </c>
    </row>
    <row r="61" spans="3:10">
      <c r="C61" s="9" t="s">
        <v>30</v>
      </c>
      <c r="D61" s="3">
        <f>D46*D53</f>
        <v>1.368148944801638</v>
      </c>
      <c r="E61" s="3">
        <f t="shared" ref="E61:I61" si="19">E46*E53</f>
        <v>1.4972503306825256</v>
      </c>
      <c r="F61" s="3">
        <f t="shared" si="19"/>
        <v>1.6730038022813689</v>
      </c>
      <c r="G61" s="3">
        <f t="shared" si="19"/>
        <v>1.7355123038848983</v>
      </c>
      <c r="H61" s="3">
        <f t="shared" si="19"/>
        <v>1.5028391345734207</v>
      </c>
      <c r="I61" s="3">
        <f t="shared" si="19"/>
        <v>0.33954005549012767</v>
      </c>
    </row>
    <row r="62" spans="3:10">
      <c r="C62" s="9" t="s">
        <v>31</v>
      </c>
      <c r="D62" s="3">
        <f>D47*D53</f>
        <v>1.1553257756102722</v>
      </c>
      <c r="E62" s="3">
        <f t="shared" ref="E62:I62" si="20">E47*E53</f>
        <v>1.5356413648025902</v>
      </c>
      <c r="F62" s="3">
        <f t="shared" si="20"/>
        <v>1.5969581749049431</v>
      </c>
      <c r="G62" s="3">
        <f t="shared" si="20"/>
        <v>1.644169551048851</v>
      </c>
      <c r="H62" s="3">
        <f t="shared" si="20"/>
        <v>1.6610327276864125</v>
      </c>
      <c r="I62" s="3">
        <f t="shared" si="20"/>
        <v>0.261184658069329</v>
      </c>
    </row>
    <row r="63" spans="3:10">
      <c r="C63" s="9" t="s">
        <v>32</v>
      </c>
      <c r="D63" s="3">
        <f>D48*D53</f>
        <v>1.0641158459568296</v>
      </c>
      <c r="E63" s="3">
        <f t="shared" ref="E63:I63" si="21">E48*E53</f>
        <v>1.5817106057466681</v>
      </c>
      <c r="F63" s="3">
        <f t="shared" si="21"/>
        <v>1.520912547528517</v>
      </c>
      <c r="G63" s="3">
        <f t="shared" si="21"/>
        <v>1.4249469442423377</v>
      </c>
      <c r="H63" s="3">
        <f t="shared" si="21"/>
        <v>1.5819359311299166</v>
      </c>
      <c r="I63" s="3">
        <f t="shared" si="21"/>
        <v>0.31951589837147915</v>
      </c>
    </row>
    <row r="66" spans="3:9" ht="26.25">
      <c r="C66" s="1" t="s">
        <v>53</v>
      </c>
    </row>
    <row r="67" spans="3:9">
      <c r="C67" s="19" t="s">
        <v>54</v>
      </c>
      <c r="D67" s="20">
        <f>MAX(D54:D63)</f>
        <v>1.44415721951284</v>
      </c>
      <c r="E67" s="20">
        <f t="shared" ref="E67:F67" si="22">MAX(E54:E63)</f>
        <v>1.7275965354029141</v>
      </c>
      <c r="F67" s="20">
        <f t="shared" si="22"/>
        <v>1.9011406844106462</v>
      </c>
      <c r="G67" s="20">
        <f>MIN(G54:G63)</f>
        <v>1.2787985397046617</v>
      </c>
      <c r="H67" s="20">
        <f>MAX(H54:H63)</f>
        <v>1.7401295242429085</v>
      </c>
      <c r="I67" s="20">
        <f t="shared" ref="I67" si="23">MIN(I54:I63)</f>
        <v>0.21765388172444083</v>
      </c>
    </row>
    <row r="68" spans="3:9">
      <c r="C68" s="21"/>
      <c r="D68" s="21"/>
      <c r="E68" s="21"/>
      <c r="F68" s="21"/>
      <c r="G68" s="21"/>
      <c r="H68" s="21"/>
      <c r="I68" s="21"/>
    </row>
    <row r="69" spans="3:9">
      <c r="C69" s="19" t="s">
        <v>55</v>
      </c>
      <c r="D69" s="20">
        <f>MIN(D54:D63)</f>
        <v>1.0641158459568296</v>
      </c>
      <c r="E69" s="20">
        <f t="shared" ref="E69:F69" si="24">MIN(E54:E63)</f>
        <v>1.4972503306825256</v>
      </c>
      <c r="F69" s="20">
        <f t="shared" si="24"/>
        <v>1.2167300380228137</v>
      </c>
      <c r="G69" s="20">
        <f>MAX(G54:G63)</f>
        <v>1.872526433138969</v>
      </c>
      <c r="H69" s="20">
        <f>MIN(H54:H63)</f>
        <v>1.3446455414604292</v>
      </c>
      <c r="I69" s="20">
        <f>MAX(I54:I63)</f>
        <v>0.36565852129706061</v>
      </c>
    </row>
    <row r="82" spans="3:9" ht="26.25">
      <c r="C82" s="1" t="s">
        <v>56</v>
      </c>
    </row>
    <row r="83" spans="3:9">
      <c r="C83" s="17" t="s">
        <v>57</v>
      </c>
      <c r="D83" s="3">
        <f>SQRT((($D$67-D54)^2)+(($E$67-E54)^2)+(($F$67-F54)^2)+(($G$67-G54)^2)+(($H$67-H54)^2)+(($I$67-I54)^2))</f>
        <v>0.72367630763117563</v>
      </c>
      <c r="E83" s="9" t="s">
        <v>26</v>
      </c>
      <c r="F83" s="17" t="s">
        <v>58</v>
      </c>
      <c r="G83" s="3">
        <f>SQRT(((D54-$D$69)^2)+((E54-$E$69)^2)+((F54-$F$69)^2)+((G54-$G$69)^2)+((H54-$H$69)^2)+((I54-$I$69)^2))</f>
        <v>0.53707875622311652</v>
      </c>
      <c r="H83" s="22" t="s">
        <v>26</v>
      </c>
      <c r="I83" s="23"/>
    </row>
    <row r="84" spans="3:9">
      <c r="C84" s="3"/>
      <c r="D84" s="3">
        <f t="shared" ref="D84:D92" si="25">SQRT((($D$67-D55)^2)+(($E$67-E55)^2)+(($F$67-F55)^2)+(($G$67-G55)^2)+(($H$67-H55)^2)+(($I$67-I55)^2))</f>
        <v>0.94894533736103126</v>
      </c>
      <c r="E84" s="9" t="s">
        <v>27</v>
      </c>
      <c r="F84" s="3"/>
      <c r="G84" s="3">
        <f t="shared" ref="G84:G92" si="26">SQRT(((D55-$D$69)^2)+((E55-$E$69)^2)+((F55-$F$69)^2)+((G55-$G$69)^2)+((H55-$H$69)^2)+((I55-$I$69)^2))</f>
        <v>0.24887745652451929</v>
      </c>
      <c r="H84" s="22" t="s">
        <v>27</v>
      </c>
      <c r="I84" s="23"/>
    </row>
    <row r="85" spans="3:9">
      <c r="C85" s="3"/>
      <c r="D85" s="3">
        <f t="shared" si="25"/>
        <v>0.71289625360527531</v>
      </c>
      <c r="E85" s="9" t="s">
        <v>28</v>
      </c>
      <c r="F85" s="3"/>
      <c r="G85" s="3">
        <f t="shared" si="26"/>
        <v>0.44951501807100763</v>
      </c>
      <c r="H85" s="22" t="s">
        <v>28</v>
      </c>
      <c r="I85" s="23"/>
    </row>
    <row r="86" spans="3:9">
      <c r="C86" s="3"/>
      <c r="D86" s="3">
        <f t="shared" si="25"/>
        <v>0.52471437128682441</v>
      </c>
      <c r="E86" s="9" t="s">
        <v>29</v>
      </c>
      <c r="F86" s="3"/>
      <c r="G86" s="3">
        <f t="shared" si="26"/>
        <v>0.59875705968850146</v>
      </c>
      <c r="H86" s="22" t="s">
        <v>29</v>
      </c>
      <c r="I86" s="23"/>
    </row>
    <row r="87" spans="3:9">
      <c r="C87" s="3"/>
      <c r="D87" s="3">
        <f t="shared" si="25"/>
        <v>0.48541554555850319</v>
      </c>
      <c r="E87" s="9" t="s">
        <v>33</v>
      </c>
      <c r="F87" s="3"/>
      <c r="G87" s="3">
        <f t="shared" si="26"/>
        <v>0.69436883178216802</v>
      </c>
      <c r="H87" s="22" t="s">
        <v>33</v>
      </c>
      <c r="I87" s="23"/>
    </row>
    <row r="88" spans="3:9">
      <c r="C88" s="3"/>
      <c r="D88" s="3">
        <f t="shared" si="25"/>
        <v>0.22357576734029405</v>
      </c>
      <c r="E88" s="9" t="s">
        <v>34</v>
      </c>
      <c r="F88" s="3"/>
      <c r="G88" s="3">
        <f t="shared" si="26"/>
        <v>0.98267880637187432</v>
      </c>
      <c r="H88" s="22" t="s">
        <v>34</v>
      </c>
      <c r="I88" s="23"/>
    </row>
    <row r="89" spans="3:9">
      <c r="C89" s="3"/>
      <c r="D89" s="3">
        <f t="shared" si="25"/>
        <v>0.34364663506266185</v>
      </c>
      <c r="E89" s="9" t="s">
        <v>35</v>
      </c>
      <c r="F89" s="3"/>
      <c r="G89" s="3">
        <f t="shared" si="26"/>
        <v>0.83270556902450477</v>
      </c>
      <c r="H89" s="22" t="s">
        <v>35</v>
      </c>
      <c r="I89" s="23"/>
    </row>
    <row r="90" spans="3:9">
      <c r="C90" s="3"/>
      <c r="D90" s="3">
        <f t="shared" si="25"/>
        <v>0.6250067996572084</v>
      </c>
      <c r="E90" s="9" t="s">
        <v>30</v>
      </c>
      <c r="F90" s="3"/>
      <c r="G90" s="3">
        <f t="shared" si="26"/>
        <v>0.58745394025166475</v>
      </c>
      <c r="H90" s="22" t="s">
        <v>30</v>
      </c>
      <c r="I90" s="23"/>
    </row>
    <row r="91" spans="3:9">
      <c r="C91" s="3"/>
      <c r="D91" s="3">
        <f t="shared" si="25"/>
        <v>0.59535249830801318</v>
      </c>
      <c r="E91" s="9" t="s">
        <v>31</v>
      </c>
      <c r="F91" s="3"/>
      <c r="G91" s="3">
        <f t="shared" si="26"/>
        <v>0.56349717315057679</v>
      </c>
      <c r="H91" s="22" t="s">
        <v>31</v>
      </c>
      <c r="I91" s="23"/>
    </row>
    <row r="92" spans="3:9">
      <c r="C92" s="3"/>
      <c r="D92" s="3">
        <f t="shared" si="25"/>
        <v>0.60584488579930251</v>
      </c>
      <c r="E92" s="9" t="s">
        <v>32</v>
      </c>
      <c r="F92" s="3"/>
      <c r="G92" s="3">
        <f t="shared" si="26"/>
        <v>0.59868506471601346</v>
      </c>
      <c r="H92" s="22" t="s">
        <v>32</v>
      </c>
      <c r="I92" s="23"/>
    </row>
    <row r="102" spans="3:5" ht="26.25">
      <c r="C102" s="1" t="s">
        <v>61</v>
      </c>
    </row>
    <row r="103" spans="3:5">
      <c r="C103" s="17" t="s">
        <v>59</v>
      </c>
      <c r="D103" s="17" t="s">
        <v>60</v>
      </c>
      <c r="E103" s="3" t="s">
        <v>62</v>
      </c>
    </row>
    <row r="104" spans="3:5">
      <c r="C104" s="9" t="s">
        <v>26</v>
      </c>
      <c r="D104" s="3">
        <f>G83/(G83+D83)</f>
        <v>0.4259976990147451</v>
      </c>
      <c r="E104" s="3">
        <v>8</v>
      </c>
    </row>
    <row r="105" spans="3:5">
      <c r="C105" s="9" t="s">
        <v>27</v>
      </c>
      <c r="D105" s="3">
        <f>G84/(G84+D84)</f>
        <v>0.20777485433984735</v>
      </c>
      <c r="E105" s="3">
        <v>10</v>
      </c>
    </row>
    <row r="106" spans="3:5">
      <c r="C106" s="9" t="s">
        <v>28</v>
      </c>
      <c r="D106" s="3">
        <f t="shared" ref="D106:D113" si="27">G85/(G85+D85)</f>
        <v>0.38670910117963136</v>
      </c>
      <c r="E106" s="3">
        <v>9</v>
      </c>
    </row>
    <row r="107" spans="3:5">
      <c r="C107" s="9" t="s">
        <v>29</v>
      </c>
      <c r="D107" s="3">
        <f t="shared" si="27"/>
        <v>0.53295263518067293</v>
      </c>
      <c r="E107" s="3">
        <v>4</v>
      </c>
    </row>
    <row r="108" spans="3:5">
      <c r="C108" s="9" t="s">
        <v>33</v>
      </c>
      <c r="D108" s="3">
        <f t="shared" si="27"/>
        <v>0.58855570994026141</v>
      </c>
      <c r="E108" s="3">
        <v>3</v>
      </c>
    </row>
    <row r="109" spans="3:5">
      <c r="C109" s="9" t="s">
        <v>34</v>
      </c>
      <c r="D109" s="3">
        <f t="shared" si="27"/>
        <v>0.8146529163804499</v>
      </c>
      <c r="E109" s="3">
        <v>1</v>
      </c>
    </row>
    <row r="110" spans="3:5">
      <c r="C110" s="9" t="s">
        <v>35</v>
      </c>
      <c r="D110" s="3">
        <f t="shared" si="27"/>
        <v>0.70787096426675467</v>
      </c>
      <c r="E110" s="3">
        <v>2</v>
      </c>
    </row>
    <row r="111" spans="3:5">
      <c r="C111" s="9" t="s">
        <v>30</v>
      </c>
      <c r="D111" s="3">
        <f t="shared" si="27"/>
        <v>0.48451378334593909</v>
      </c>
      <c r="E111" s="3">
        <v>7</v>
      </c>
    </row>
    <row r="112" spans="3:5">
      <c r="C112" s="9" t="s">
        <v>31</v>
      </c>
      <c r="D112" s="3">
        <f t="shared" si="27"/>
        <v>0.48625562661749661</v>
      </c>
      <c r="E112" s="3">
        <v>6</v>
      </c>
    </row>
    <row r="113" spans="3:5">
      <c r="C113" s="9" t="s">
        <v>32</v>
      </c>
      <c r="D113" s="3">
        <f t="shared" si="27"/>
        <v>0.49702796054169263</v>
      </c>
      <c r="E113" s="3">
        <v>5</v>
      </c>
    </row>
    <row r="114" spans="3:5">
      <c r="C114" s="24"/>
      <c r="D114" s="24"/>
    </row>
    <row r="116" spans="3:5" ht="26.25">
      <c r="C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Riky Ardiansyah</cp:lastModifiedBy>
  <dcterms:created xsi:type="dcterms:W3CDTF">2022-01-12T10:44:58Z</dcterms:created>
  <dcterms:modified xsi:type="dcterms:W3CDTF">2022-03-05T13:37:12Z</dcterms:modified>
</cp:coreProperties>
</file>