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328\"/>
    </mc:Choice>
  </mc:AlternateContent>
  <bookViews>
    <workbookView xWindow="0" yWindow="0" windowWidth="12855" windowHeight="7110"/>
  </bookViews>
  <sheets>
    <sheet name="Exp 15V" sheetId="3" r:id="rId1"/>
    <sheet name="Experiment" sheetId="1" r:id="rId2"/>
    <sheet name="Simula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3" l="1"/>
  <c r="I4" i="3"/>
  <c r="I7" i="3"/>
  <c r="I8" i="3"/>
  <c r="I9" i="3"/>
  <c r="I12" i="3"/>
  <c r="I13" i="3"/>
  <c r="G4" i="3"/>
  <c r="G6" i="3"/>
  <c r="G8" i="3"/>
  <c r="G9" i="3"/>
  <c r="G12" i="3"/>
  <c r="G13" i="3"/>
  <c r="G3" i="3"/>
  <c r="D3" i="3"/>
  <c r="E3" i="3"/>
  <c r="F3" i="3"/>
  <c r="H3" i="3"/>
  <c r="D4" i="3"/>
  <c r="E4" i="3"/>
  <c r="F4" i="3"/>
  <c r="H4" i="3"/>
  <c r="D5" i="3"/>
  <c r="I5" i="3" s="1"/>
  <c r="E5" i="3"/>
  <c r="F5" i="3"/>
  <c r="H5" i="3"/>
  <c r="D6" i="3"/>
  <c r="I6" i="3" s="1"/>
  <c r="E6" i="3"/>
  <c r="F6" i="3"/>
  <c r="H6" i="3"/>
  <c r="D7" i="3"/>
  <c r="G7" i="3" s="1"/>
  <c r="E7" i="3"/>
  <c r="F7" i="3"/>
  <c r="H7" i="3"/>
  <c r="D8" i="3"/>
  <c r="E8" i="3"/>
  <c r="F8" i="3"/>
  <c r="H8" i="3"/>
  <c r="D9" i="3"/>
  <c r="E9" i="3"/>
  <c r="F9" i="3"/>
  <c r="H9" i="3"/>
  <c r="D10" i="3"/>
  <c r="I10" i="3" s="1"/>
  <c r="E10" i="3"/>
  <c r="F10" i="3"/>
  <c r="H10" i="3"/>
  <c r="D11" i="3"/>
  <c r="G11" i="3" s="1"/>
  <c r="E11" i="3"/>
  <c r="F11" i="3"/>
  <c r="H11" i="3"/>
  <c r="D12" i="3"/>
  <c r="E12" i="3"/>
  <c r="F12" i="3"/>
  <c r="H12" i="3"/>
  <c r="D13" i="3"/>
  <c r="E13" i="3"/>
  <c r="F13" i="3"/>
  <c r="H13" i="3"/>
  <c r="E2" i="3"/>
  <c r="D2" i="3"/>
  <c r="I2" i="3" s="1"/>
  <c r="G10" i="3" l="1"/>
  <c r="G5" i="3"/>
  <c r="I11" i="3"/>
  <c r="F2" i="3"/>
  <c r="H2" i="3" s="1"/>
  <c r="D16" i="1"/>
  <c r="E16" i="1"/>
  <c r="F16" i="1" s="1"/>
  <c r="H16" i="1" s="1"/>
  <c r="D17" i="1"/>
  <c r="E17" i="1"/>
  <c r="F17" i="1" s="1"/>
  <c r="H17" i="1" s="1"/>
  <c r="J17" i="1"/>
  <c r="D8" i="1"/>
  <c r="J8" i="1" s="1"/>
  <c r="E8" i="1"/>
  <c r="D9" i="1"/>
  <c r="G10" i="1" s="1"/>
  <c r="E9" i="1"/>
  <c r="D10" i="1"/>
  <c r="E10" i="1"/>
  <c r="D11" i="1"/>
  <c r="J11" i="1" s="1"/>
  <c r="E11" i="1"/>
  <c r="D12" i="1"/>
  <c r="J12" i="1" s="1"/>
  <c r="E12" i="1"/>
  <c r="F12" i="1" s="1"/>
  <c r="H12" i="1" s="1"/>
  <c r="D13" i="1"/>
  <c r="G13" i="1" s="1"/>
  <c r="E13" i="1"/>
  <c r="D14" i="1"/>
  <c r="J14" i="1" s="1"/>
  <c r="E14" i="1"/>
  <c r="F14" i="1" s="1"/>
  <c r="H14" i="1" s="1"/>
  <c r="D15" i="1"/>
  <c r="J15" i="1" s="1"/>
  <c r="E15" i="1"/>
  <c r="E25" i="1"/>
  <c r="D25" i="1"/>
  <c r="J25" i="1" s="1"/>
  <c r="E24" i="1"/>
  <c r="D24" i="1"/>
  <c r="J24" i="1" s="1"/>
  <c r="D23" i="1"/>
  <c r="J23" i="1" s="1"/>
  <c r="E23" i="1"/>
  <c r="F23" i="1" s="1"/>
  <c r="E22" i="1"/>
  <c r="D22" i="1"/>
  <c r="D21" i="1"/>
  <c r="J21" i="1" s="1"/>
  <c r="E21" i="1"/>
  <c r="F21" i="1" s="1"/>
  <c r="D20" i="1"/>
  <c r="J20" i="1" s="1"/>
  <c r="E20" i="1"/>
  <c r="D19" i="1"/>
  <c r="E19" i="1"/>
  <c r="F19" i="1" s="1"/>
  <c r="E18" i="1"/>
  <c r="D18" i="1"/>
  <c r="J18" i="1" s="1"/>
  <c r="G16" i="1" l="1"/>
  <c r="G17" i="1"/>
  <c r="J16" i="1"/>
  <c r="G12" i="1"/>
  <c r="F20" i="1"/>
  <c r="H20" i="1" s="1"/>
  <c r="F22" i="1"/>
  <c r="H22" i="1" s="1"/>
  <c r="F15" i="1"/>
  <c r="H15" i="1" s="1"/>
  <c r="F13" i="1"/>
  <c r="H13" i="1" s="1"/>
  <c r="F11" i="1"/>
  <c r="F9" i="1"/>
  <c r="G20" i="1"/>
  <c r="G19" i="1"/>
  <c r="J13" i="1"/>
  <c r="G18" i="1"/>
  <c r="F18" i="1"/>
  <c r="H18" i="1" s="1"/>
  <c r="F24" i="1"/>
  <c r="H24" i="1" s="1"/>
  <c r="J9" i="1"/>
  <c r="G15" i="1"/>
  <c r="G11" i="1"/>
  <c r="G9" i="1"/>
  <c r="G14" i="1"/>
  <c r="F10" i="1"/>
  <c r="H10" i="1" s="1"/>
  <c r="J22" i="1"/>
  <c r="J10" i="1"/>
  <c r="J27" i="1" s="1" a="1"/>
  <c r="F25" i="1"/>
  <c r="H25" i="1" s="1"/>
  <c r="H11" i="1"/>
  <c r="H19" i="1"/>
  <c r="F8" i="1"/>
  <c r="H8" i="1" s="1"/>
  <c r="J19" i="1"/>
  <c r="H9" i="1"/>
  <c r="H23" i="1"/>
  <c r="H21" i="1"/>
  <c r="K29" i="1" l="1"/>
  <c r="J27" i="1"/>
  <c r="K31" i="1" s="1"/>
  <c r="L31" i="1" s="1"/>
  <c r="K28" i="1"/>
  <c r="J29" i="1"/>
  <c r="J28" i="1"/>
  <c r="K27" i="1"/>
  <c r="K32" i="1"/>
  <c r="L32" i="1" s="1"/>
</calcChain>
</file>

<file path=xl/sharedStrings.xml><?xml version="1.0" encoding="utf-8"?>
<sst xmlns="http://schemas.openxmlformats.org/spreadsheetml/2006/main" count="24" uniqueCount="16">
  <si>
    <t>VBE</t>
  </si>
  <si>
    <t>VRC</t>
  </si>
  <si>
    <t>VRE</t>
  </si>
  <si>
    <t>IC</t>
  </si>
  <si>
    <t>IE</t>
  </si>
  <si>
    <t>IB</t>
  </si>
  <si>
    <t>hFE</t>
  </si>
  <si>
    <t>ln(IC)</t>
  </si>
  <si>
    <t xml:space="preserve">T = </t>
  </si>
  <si>
    <t>K</t>
  </si>
  <si>
    <t xml:space="preserve">Io = </t>
  </si>
  <si>
    <t>A</t>
  </si>
  <si>
    <r>
      <t>r</t>
    </r>
    <r>
      <rPr>
        <b/>
        <vertAlign val="subscript"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</rPr>
      <t>Ω</t>
    </r>
    <r>
      <rPr>
        <b/>
        <sz val="11"/>
        <color theme="1"/>
        <rFont val="Calibri"/>
        <family val="2"/>
        <scheme val="minor"/>
      </rPr>
      <t>)</t>
    </r>
  </si>
  <si>
    <t xml:space="preserve"> V(N00224)- V(N00419)</t>
  </si>
  <si>
    <t xml:space="preserve">           ABS(I(R2))</t>
  </si>
  <si>
    <r>
      <t>ln(I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</si>
</sst>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E+00"/>
    <numFmt numFmtId="165" formatCode="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1" fontId="0" fillId="0" borderId="0" xfId="0" applyNumberFormat="1" applyAlignment="1"/>
    <xf numFmtId="0" fontId="0" fillId="0" borderId="0" xfId="0" applyBorder="1"/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0" fontId="0" fillId="0" borderId="4" xfId="0" applyBorder="1"/>
    <xf numFmtId="1" fontId="0" fillId="0" borderId="5" xfId="0" applyNumberFormat="1" applyBorder="1"/>
    <xf numFmtId="0" fontId="0" fillId="0" borderId="6" xfId="0" applyBorder="1"/>
    <xf numFmtId="0" fontId="0" fillId="0" borderId="7" xfId="0" applyBorder="1"/>
    <xf numFmtId="1" fontId="0" fillId="0" borderId="8" xfId="0" applyNumberFormat="1" applyBorder="1"/>
    <xf numFmtId="0" fontId="1" fillId="0" borderId="0" xfId="0" applyFont="1"/>
    <xf numFmtId="1" fontId="1" fillId="0" borderId="0" xfId="0" applyNumberFormat="1" applyFont="1"/>
    <xf numFmtId="165" fontId="1" fillId="0" borderId="0" xfId="0" applyNumberFormat="1" applyFont="1"/>
    <xf numFmtId="1" fontId="0" fillId="0" borderId="0" xfId="0" applyNumberFormat="1" applyBorder="1"/>
    <xf numFmtId="164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</a:t>
            </a:r>
            <a:r>
              <a:rPr lang="en-US" baseline="0"/>
              <a:t> Gain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 15V'!$A$2:$A$13</c:f>
              <c:numCache>
                <c:formatCode>General</c:formatCode>
                <c:ptCount val="12"/>
                <c:pt idx="0">
                  <c:v>0.69</c:v>
                </c:pt>
                <c:pt idx="1">
                  <c:v>0.69399999999999995</c:v>
                </c:pt>
                <c:pt idx="2">
                  <c:v>0.69699999999999995</c:v>
                </c:pt>
                <c:pt idx="3">
                  <c:v>0.70399999999999996</c:v>
                </c:pt>
                <c:pt idx="4">
                  <c:v>0.70799999999999996</c:v>
                </c:pt>
                <c:pt idx="5">
                  <c:v>0.71199999999999997</c:v>
                </c:pt>
                <c:pt idx="6">
                  <c:v>0.71699999999999997</c:v>
                </c:pt>
                <c:pt idx="7">
                  <c:v>0.72199999999999998</c:v>
                </c:pt>
                <c:pt idx="8">
                  <c:v>0.72799999999999998</c:v>
                </c:pt>
                <c:pt idx="9">
                  <c:v>0.73499999999999999</c:v>
                </c:pt>
                <c:pt idx="10">
                  <c:v>0.74299999999999999</c:v>
                </c:pt>
                <c:pt idx="11">
                  <c:v>0.753</c:v>
                </c:pt>
              </c:numCache>
            </c:numRef>
          </c:xVal>
          <c:yVal>
            <c:numRef>
              <c:f>'Exp 15V'!$H$2:$H$13</c:f>
              <c:numCache>
                <c:formatCode>0</c:formatCode>
                <c:ptCount val="12"/>
                <c:pt idx="0">
                  <c:v>81.097560975609696</c:v>
                </c:pt>
                <c:pt idx="1">
                  <c:v>68.688821752266094</c:v>
                </c:pt>
                <c:pt idx="2">
                  <c:v>97.999999999999758</c:v>
                </c:pt>
                <c:pt idx="3">
                  <c:v>81.583756345177605</c:v>
                </c:pt>
                <c:pt idx="4">
                  <c:v>97.999999999998835</c:v>
                </c:pt>
                <c:pt idx="5">
                  <c:v>98.000000000000185</c:v>
                </c:pt>
                <c:pt idx="6">
                  <c:v>111.72277227722678</c:v>
                </c:pt>
                <c:pt idx="7">
                  <c:v>110.00742574257497</c:v>
                </c:pt>
                <c:pt idx="8">
                  <c:v>139.1683168316853</c:v>
                </c:pt>
                <c:pt idx="9">
                  <c:v>119.41721854304652</c:v>
                </c:pt>
                <c:pt idx="10">
                  <c:v>166.13202247191199</c:v>
                </c:pt>
                <c:pt idx="11">
                  <c:v>157.59459459459495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Experiment!$A$8:$A$20</c:f>
              <c:numCache>
                <c:formatCode>General</c:formatCode>
                <c:ptCount val="13"/>
                <c:pt idx="0">
                  <c:v>0.56299999999999994</c:v>
                </c:pt>
                <c:pt idx="1">
                  <c:v>0.61</c:v>
                </c:pt>
                <c:pt idx="2">
                  <c:v>0.628</c:v>
                </c:pt>
                <c:pt idx="3">
                  <c:v>0.64300000000000002</c:v>
                </c:pt>
                <c:pt idx="4">
                  <c:v>0.65600000000000003</c:v>
                </c:pt>
                <c:pt idx="5">
                  <c:v>0.66600000000000004</c:v>
                </c:pt>
                <c:pt idx="6">
                  <c:v>0.67200000000000004</c:v>
                </c:pt>
                <c:pt idx="7">
                  <c:v>0.67600000000000005</c:v>
                </c:pt>
                <c:pt idx="8">
                  <c:v>0.67900000000000005</c:v>
                </c:pt>
                <c:pt idx="9">
                  <c:v>0.68100000000000005</c:v>
                </c:pt>
                <c:pt idx="10">
                  <c:v>0.68500000000000005</c:v>
                </c:pt>
                <c:pt idx="11">
                  <c:v>0.68899999999999995</c:v>
                </c:pt>
                <c:pt idx="12">
                  <c:v>0.69199999999999995</c:v>
                </c:pt>
              </c:numCache>
            </c:numRef>
          </c:xVal>
          <c:yVal>
            <c:numRef>
              <c:f>Experiment!$H$8:$H$20</c:f>
              <c:numCache>
                <c:formatCode>0</c:formatCode>
                <c:ptCount val="13"/>
                <c:pt idx="0">
                  <c:v>11.632047477744798</c:v>
                </c:pt>
                <c:pt idx="1">
                  <c:v>47.556325823223482</c:v>
                </c:pt>
                <c:pt idx="2">
                  <c:v>21.304347826086879</c:v>
                </c:pt>
                <c:pt idx="3">
                  <c:v>22.790697674418638</c:v>
                </c:pt>
                <c:pt idx="4">
                  <c:v>31.77474402730374</c:v>
                </c:pt>
                <c:pt idx="5">
                  <c:v>41.837916063675948</c:v>
                </c:pt>
                <c:pt idx="6">
                  <c:v>43.494382022471889</c:v>
                </c:pt>
                <c:pt idx="7">
                  <c:v>89.171974522293596</c:v>
                </c:pt>
                <c:pt idx="8">
                  <c:v>63.57830714647789</c:v>
                </c:pt>
                <c:pt idx="9">
                  <c:v>91.654676258991529</c:v>
                </c:pt>
                <c:pt idx="10">
                  <c:v>91.932457786116487</c:v>
                </c:pt>
                <c:pt idx="11">
                  <c:v>84.443409408476498</c:v>
                </c:pt>
                <c:pt idx="12">
                  <c:v>97.99999999999801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730944"/>
        <c:axId val="175286768"/>
      </c:scatterChart>
      <c:valAx>
        <c:axId val="173730944"/>
        <c:scaling>
          <c:orientation val="minMax"/>
          <c:max val="0.8"/>
          <c:min val="0.55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  <a:r>
                  <a:rPr lang="en-US" baseline="-25000"/>
                  <a:t>BE</a:t>
                </a:r>
                <a:r>
                  <a:rPr lang="en-US" sz="1000" b="0" i="0" u="none" strike="noStrike" baseline="0">
                    <a:effectLst/>
                  </a:rPr>
                  <a:t> (V)</a:t>
                </a:r>
                <a:endParaRPr lang="en-US" baseline="-25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86768"/>
        <c:crosses val="autoZero"/>
        <c:crossBetween val="midCat"/>
      </c:valAx>
      <c:valAx>
        <c:axId val="1752867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</a:t>
                </a:r>
                <a:r>
                  <a:rPr lang="en-US" baseline="-25000"/>
                  <a:t>FE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3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Ebers-Moll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 15V'!$A$2:$A$13</c:f>
              <c:numCache>
                <c:formatCode>General</c:formatCode>
                <c:ptCount val="12"/>
                <c:pt idx="0">
                  <c:v>0.69</c:v>
                </c:pt>
                <c:pt idx="1">
                  <c:v>0.69399999999999995</c:v>
                </c:pt>
                <c:pt idx="2">
                  <c:v>0.69699999999999995</c:v>
                </c:pt>
                <c:pt idx="3">
                  <c:v>0.70399999999999996</c:v>
                </c:pt>
                <c:pt idx="4">
                  <c:v>0.70799999999999996</c:v>
                </c:pt>
                <c:pt idx="5">
                  <c:v>0.71199999999999997</c:v>
                </c:pt>
                <c:pt idx="6">
                  <c:v>0.71699999999999997</c:v>
                </c:pt>
                <c:pt idx="7">
                  <c:v>0.72199999999999998</c:v>
                </c:pt>
                <c:pt idx="8">
                  <c:v>0.72799999999999998</c:v>
                </c:pt>
                <c:pt idx="9">
                  <c:v>0.73499999999999999</c:v>
                </c:pt>
                <c:pt idx="10">
                  <c:v>0.74299999999999999</c:v>
                </c:pt>
                <c:pt idx="11">
                  <c:v>0.753</c:v>
                </c:pt>
              </c:numCache>
            </c:numRef>
          </c:xVal>
          <c:yVal>
            <c:numRef>
              <c:f>'Exp 15V'!$I$2:$I$13</c:f>
              <c:numCache>
                <c:formatCode>General</c:formatCode>
                <c:ptCount val="12"/>
                <c:pt idx="0">
                  <c:v>-6.2558510569562404</c:v>
                </c:pt>
                <c:pt idx="1">
                  <c:v>-6.0561377574504167</c:v>
                </c:pt>
                <c:pt idx="2">
                  <c:v>-5.7858474277105056</c:v>
                </c:pt>
                <c:pt idx="3">
                  <c:v>-5.3043964126244187</c:v>
                </c:pt>
                <c:pt idx="4">
                  <c:v>-5.1009579323895418</c:v>
                </c:pt>
                <c:pt idx="5">
                  <c:v>-4.9390196025845992</c:v>
                </c:pt>
                <c:pt idx="6">
                  <c:v>-4.8107913866100986</c:v>
                </c:pt>
                <c:pt idx="7">
                  <c:v>-4.6927326790015904</c:v>
                </c:pt>
                <c:pt idx="8">
                  <c:v>-4.5911278288650523</c:v>
                </c:pt>
                <c:pt idx="9">
                  <c:v>-4.4961799022796862</c:v>
                </c:pt>
                <c:pt idx="10">
                  <c:v>-4.406981908019195</c:v>
                </c:pt>
                <c:pt idx="11">
                  <c:v>-4.3258563632068272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Experiment!$A$8:$A$20</c:f>
              <c:numCache>
                <c:formatCode>General</c:formatCode>
                <c:ptCount val="13"/>
                <c:pt idx="0">
                  <c:v>0.56299999999999994</c:v>
                </c:pt>
                <c:pt idx="1">
                  <c:v>0.61</c:v>
                </c:pt>
                <c:pt idx="2">
                  <c:v>0.628</c:v>
                </c:pt>
                <c:pt idx="3">
                  <c:v>0.64300000000000002</c:v>
                </c:pt>
                <c:pt idx="4">
                  <c:v>0.65600000000000003</c:v>
                </c:pt>
                <c:pt idx="5">
                  <c:v>0.66600000000000004</c:v>
                </c:pt>
                <c:pt idx="6">
                  <c:v>0.67200000000000004</c:v>
                </c:pt>
                <c:pt idx="7">
                  <c:v>0.67600000000000005</c:v>
                </c:pt>
                <c:pt idx="8">
                  <c:v>0.67900000000000005</c:v>
                </c:pt>
                <c:pt idx="9">
                  <c:v>0.68100000000000005</c:v>
                </c:pt>
                <c:pt idx="10">
                  <c:v>0.68500000000000005</c:v>
                </c:pt>
                <c:pt idx="11">
                  <c:v>0.68899999999999995</c:v>
                </c:pt>
                <c:pt idx="12">
                  <c:v>0.69199999999999995</c:v>
                </c:pt>
              </c:numCache>
            </c:numRef>
          </c:xVal>
          <c:yVal>
            <c:numRef>
              <c:f>Experiment!$J$8:$J$20</c:f>
              <c:numCache>
                <c:formatCode>General</c:formatCode>
                <c:ptCount val="13"/>
                <c:pt idx="0">
                  <c:v>-11.726018680430936</c:v>
                </c:pt>
                <c:pt idx="1">
                  <c:v>-9.7801085313756229</c:v>
                </c:pt>
                <c:pt idx="2">
                  <c:v>-9.1049798563183568</c:v>
                </c:pt>
                <c:pt idx="3">
                  <c:v>-8.4583526913933031</c:v>
                </c:pt>
                <c:pt idx="4">
                  <c:v>-7.8652889693903409</c:v>
                </c:pt>
                <c:pt idx="5">
                  <c:v>-7.4253376852110078</c:v>
                </c:pt>
                <c:pt idx="6">
                  <c:v>-7.1334272766497051</c:v>
                </c:pt>
                <c:pt idx="7">
                  <c:v>-6.8977049431286357</c:v>
                </c:pt>
                <c:pt idx="8">
                  <c:v>-6.6508448651971097</c:v>
                </c:pt>
                <c:pt idx="9">
                  <c:v>-6.5400304988568196</c:v>
                </c:pt>
                <c:pt idx="10">
                  <c:v>-6.4922398350204711</c:v>
                </c:pt>
                <c:pt idx="11">
                  <c:v>-6.2825193040384022</c:v>
                </c:pt>
                <c:pt idx="12">
                  <c:v>-6.1462888544447143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87552"/>
        <c:axId val="175287944"/>
      </c:scatterChart>
      <c:valAx>
        <c:axId val="175287552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  <a:r>
                  <a:rPr lang="en-US" baseline="-25000"/>
                  <a:t>BE </a:t>
                </a:r>
                <a:r>
                  <a:rPr lang="en-US" sz="1000" b="0" i="0" u="none" strike="noStrike" baseline="0">
                    <a:effectLst/>
                  </a:rPr>
                  <a:t>(V)</a:t>
                </a:r>
                <a:endParaRPr lang="en-US" baseline="-25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87944"/>
        <c:crosses val="autoZero"/>
        <c:crossBetween val="midCat"/>
      </c:valAx>
      <c:valAx>
        <c:axId val="17528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ln(I</a:t>
                </a:r>
                <a:r>
                  <a:rPr lang="en-US" baseline="-25000"/>
                  <a:t>C</a:t>
                </a:r>
                <a:r>
                  <a:rPr lang="en-US"/>
                  <a:t>) (A)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8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 Gain</a:t>
            </a:r>
            <a:endParaRPr lang="en-US" baseline="-25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Experiment!$H$1</c:f>
              <c:strCache>
                <c:ptCount val="1"/>
                <c:pt idx="0">
                  <c:v>hFE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Experiment!$A$8:$A$25</c:f>
              <c:numCache>
                <c:formatCode>General</c:formatCode>
                <c:ptCount val="18"/>
                <c:pt idx="0">
                  <c:v>0.56299999999999994</c:v>
                </c:pt>
                <c:pt idx="1">
                  <c:v>0.61</c:v>
                </c:pt>
                <c:pt idx="2">
                  <c:v>0.628</c:v>
                </c:pt>
                <c:pt idx="3">
                  <c:v>0.64300000000000002</c:v>
                </c:pt>
                <c:pt idx="4">
                  <c:v>0.65600000000000003</c:v>
                </c:pt>
                <c:pt idx="5">
                  <c:v>0.66600000000000004</c:v>
                </c:pt>
                <c:pt idx="6">
                  <c:v>0.67200000000000004</c:v>
                </c:pt>
                <c:pt idx="7">
                  <c:v>0.67600000000000005</c:v>
                </c:pt>
                <c:pt idx="8">
                  <c:v>0.67900000000000005</c:v>
                </c:pt>
                <c:pt idx="9">
                  <c:v>0.68100000000000005</c:v>
                </c:pt>
                <c:pt idx="10">
                  <c:v>0.68500000000000005</c:v>
                </c:pt>
                <c:pt idx="11">
                  <c:v>0.68899999999999995</c:v>
                </c:pt>
                <c:pt idx="12">
                  <c:v>0.69199999999999995</c:v>
                </c:pt>
                <c:pt idx="13">
                  <c:v>0.69199999999999995</c:v>
                </c:pt>
                <c:pt idx="14">
                  <c:v>0.69699999999999995</c:v>
                </c:pt>
                <c:pt idx="15">
                  <c:v>0.69899999999999995</c:v>
                </c:pt>
                <c:pt idx="16">
                  <c:v>0.7</c:v>
                </c:pt>
                <c:pt idx="17">
                  <c:v>0.7</c:v>
                </c:pt>
              </c:numCache>
            </c:numRef>
          </c:xVal>
          <c:yVal>
            <c:numRef>
              <c:f>Experiment!$H$8:$H$25</c:f>
              <c:numCache>
                <c:formatCode>0</c:formatCode>
                <c:ptCount val="18"/>
                <c:pt idx="0">
                  <c:v>11.632047477744798</c:v>
                </c:pt>
                <c:pt idx="1">
                  <c:v>47.556325823223482</c:v>
                </c:pt>
                <c:pt idx="2">
                  <c:v>21.304347826086879</c:v>
                </c:pt>
                <c:pt idx="3">
                  <c:v>22.790697674418638</c:v>
                </c:pt>
                <c:pt idx="4">
                  <c:v>31.77474402730374</c:v>
                </c:pt>
                <c:pt idx="5">
                  <c:v>41.837916063675948</c:v>
                </c:pt>
                <c:pt idx="6">
                  <c:v>43.494382022471889</c:v>
                </c:pt>
                <c:pt idx="7">
                  <c:v>89.171974522293596</c:v>
                </c:pt>
                <c:pt idx="8">
                  <c:v>63.57830714647789</c:v>
                </c:pt>
                <c:pt idx="9">
                  <c:v>91.654676258991529</c:v>
                </c:pt>
                <c:pt idx="10">
                  <c:v>91.932457786116487</c:v>
                </c:pt>
                <c:pt idx="11">
                  <c:v>84.443409408476498</c:v>
                </c:pt>
                <c:pt idx="12">
                  <c:v>97.99999999999801</c:v>
                </c:pt>
                <c:pt idx="13">
                  <c:v>68.239263803681808</c:v>
                </c:pt>
                <c:pt idx="14">
                  <c:v>73.500000000000526</c:v>
                </c:pt>
                <c:pt idx="15">
                  <c:v>98.000000000000099</c:v>
                </c:pt>
                <c:pt idx="16">
                  <c:v>78.750000000000924</c:v>
                </c:pt>
                <c:pt idx="17">
                  <c:v>98.000000000001137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Experiment!$H$1</c:f>
              <c:strCache>
                <c:ptCount val="1"/>
                <c:pt idx="0">
                  <c:v>hFE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Experiment!$A$8:$A$25</c:f>
              <c:numCache>
                <c:formatCode>General</c:formatCode>
                <c:ptCount val="18"/>
                <c:pt idx="0">
                  <c:v>0.56299999999999994</c:v>
                </c:pt>
                <c:pt idx="1">
                  <c:v>0.61</c:v>
                </c:pt>
                <c:pt idx="2">
                  <c:v>0.628</c:v>
                </c:pt>
                <c:pt idx="3">
                  <c:v>0.64300000000000002</c:v>
                </c:pt>
                <c:pt idx="4">
                  <c:v>0.65600000000000003</c:v>
                </c:pt>
                <c:pt idx="5">
                  <c:v>0.66600000000000004</c:v>
                </c:pt>
                <c:pt idx="6">
                  <c:v>0.67200000000000004</c:v>
                </c:pt>
                <c:pt idx="7">
                  <c:v>0.67600000000000005</c:v>
                </c:pt>
                <c:pt idx="8">
                  <c:v>0.67900000000000005</c:v>
                </c:pt>
                <c:pt idx="9">
                  <c:v>0.68100000000000005</c:v>
                </c:pt>
                <c:pt idx="10">
                  <c:v>0.68500000000000005</c:v>
                </c:pt>
                <c:pt idx="11">
                  <c:v>0.68899999999999995</c:v>
                </c:pt>
                <c:pt idx="12">
                  <c:v>0.69199999999999995</c:v>
                </c:pt>
                <c:pt idx="13">
                  <c:v>0.69199999999999995</c:v>
                </c:pt>
                <c:pt idx="14">
                  <c:v>0.69699999999999995</c:v>
                </c:pt>
                <c:pt idx="15">
                  <c:v>0.69899999999999995</c:v>
                </c:pt>
                <c:pt idx="16">
                  <c:v>0.7</c:v>
                </c:pt>
                <c:pt idx="17">
                  <c:v>0.7</c:v>
                </c:pt>
              </c:numCache>
            </c:numRef>
          </c:xVal>
          <c:yVal>
            <c:numRef>
              <c:f>Experiment!$H$8:$H$25</c:f>
              <c:numCache>
                <c:formatCode>0</c:formatCode>
                <c:ptCount val="18"/>
                <c:pt idx="0">
                  <c:v>11.632047477744798</c:v>
                </c:pt>
                <c:pt idx="1">
                  <c:v>47.556325823223482</c:v>
                </c:pt>
                <c:pt idx="2">
                  <c:v>21.304347826086879</c:v>
                </c:pt>
                <c:pt idx="3">
                  <c:v>22.790697674418638</c:v>
                </c:pt>
                <c:pt idx="4">
                  <c:v>31.77474402730374</c:v>
                </c:pt>
                <c:pt idx="5">
                  <c:v>41.837916063675948</c:v>
                </c:pt>
                <c:pt idx="6">
                  <c:v>43.494382022471889</c:v>
                </c:pt>
                <c:pt idx="7">
                  <c:v>89.171974522293596</c:v>
                </c:pt>
                <c:pt idx="8">
                  <c:v>63.57830714647789</c:v>
                </c:pt>
                <c:pt idx="9">
                  <c:v>91.654676258991529</c:v>
                </c:pt>
                <c:pt idx="10">
                  <c:v>91.932457786116487</c:v>
                </c:pt>
                <c:pt idx="11">
                  <c:v>84.443409408476498</c:v>
                </c:pt>
                <c:pt idx="12">
                  <c:v>97.99999999999801</c:v>
                </c:pt>
                <c:pt idx="13">
                  <c:v>68.239263803681808</c:v>
                </c:pt>
                <c:pt idx="14">
                  <c:v>73.500000000000526</c:v>
                </c:pt>
                <c:pt idx="15">
                  <c:v>98.000000000000099</c:v>
                </c:pt>
                <c:pt idx="16">
                  <c:v>78.750000000000924</c:v>
                </c:pt>
                <c:pt idx="17">
                  <c:v>98.000000000001137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88728"/>
        <c:axId val="175289120"/>
      </c:scatterChart>
      <c:valAx>
        <c:axId val="175288728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V</a:t>
                </a:r>
                <a:r>
                  <a:rPr lang="en-US" sz="1400" b="1" baseline="-25000"/>
                  <a:t>BE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89120"/>
        <c:crosses val="autoZero"/>
        <c:crossBetween val="midCat"/>
      </c:valAx>
      <c:valAx>
        <c:axId val="17528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h</a:t>
                </a:r>
                <a:r>
                  <a:rPr lang="en-US" sz="1400" b="1" baseline="-25000"/>
                  <a:t>FE</a:t>
                </a:r>
                <a:endParaRPr lang="en-US" b="1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88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Ebers-Moll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Experiment!$J$1</c:f>
              <c:strCache>
                <c:ptCount val="1"/>
                <c:pt idx="0">
                  <c:v>ln(IC)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113680769619825"/>
                  <c:y val="0.102734033245844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Experiment!$A$8:$A$20</c:f>
              <c:numCache>
                <c:formatCode>General</c:formatCode>
                <c:ptCount val="13"/>
                <c:pt idx="0">
                  <c:v>0.56299999999999994</c:v>
                </c:pt>
                <c:pt idx="1">
                  <c:v>0.61</c:v>
                </c:pt>
                <c:pt idx="2">
                  <c:v>0.628</c:v>
                </c:pt>
                <c:pt idx="3">
                  <c:v>0.64300000000000002</c:v>
                </c:pt>
                <c:pt idx="4">
                  <c:v>0.65600000000000003</c:v>
                </c:pt>
                <c:pt idx="5">
                  <c:v>0.66600000000000004</c:v>
                </c:pt>
                <c:pt idx="6">
                  <c:v>0.67200000000000004</c:v>
                </c:pt>
                <c:pt idx="7">
                  <c:v>0.67600000000000005</c:v>
                </c:pt>
                <c:pt idx="8">
                  <c:v>0.67900000000000005</c:v>
                </c:pt>
                <c:pt idx="9">
                  <c:v>0.68100000000000005</c:v>
                </c:pt>
                <c:pt idx="10">
                  <c:v>0.68500000000000005</c:v>
                </c:pt>
                <c:pt idx="11">
                  <c:v>0.68899999999999995</c:v>
                </c:pt>
                <c:pt idx="12">
                  <c:v>0.69199999999999995</c:v>
                </c:pt>
              </c:numCache>
            </c:numRef>
          </c:xVal>
          <c:yVal>
            <c:numRef>
              <c:f>Experiment!$J$8:$J$20</c:f>
              <c:numCache>
                <c:formatCode>General</c:formatCode>
                <c:ptCount val="13"/>
                <c:pt idx="0">
                  <c:v>-11.726018680430936</c:v>
                </c:pt>
                <c:pt idx="1">
                  <c:v>-9.7801085313756229</c:v>
                </c:pt>
                <c:pt idx="2">
                  <c:v>-9.1049798563183568</c:v>
                </c:pt>
                <c:pt idx="3">
                  <c:v>-8.4583526913933031</c:v>
                </c:pt>
                <c:pt idx="4">
                  <c:v>-7.8652889693903409</c:v>
                </c:pt>
                <c:pt idx="5">
                  <c:v>-7.4253376852110078</c:v>
                </c:pt>
                <c:pt idx="6">
                  <c:v>-7.1334272766497051</c:v>
                </c:pt>
                <c:pt idx="7">
                  <c:v>-6.8977049431286357</c:v>
                </c:pt>
                <c:pt idx="8">
                  <c:v>-6.6508448651971097</c:v>
                </c:pt>
                <c:pt idx="9">
                  <c:v>-6.5400304988568196</c:v>
                </c:pt>
                <c:pt idx="10">
                  <c:v>-6.4922398350204711</c:v>
                </c:pt>
                <c:pt idx="11">
                  <c:v>-6.2825193040384022</c:v>
                </c:pt>
                <c:pt idx="12">
                  <c:v>-6.1462888544447143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89904"/>
        <c:axId val="175290296"/>
      </c:scatterChart>
      <c:valAx>
        <c:axId val="175289904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VBE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90296"/>
        <c:crosses val="autoZero"/>
        <c:crossBetween val="midCat"/>
      </c:valAx>
      <c:valAx>
        <c:axId val="175290296"/>
        <c:scaling>
          <c:orientation val="minMax"/>
          <c:max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ln(I</a:t>
                </a:r>
                <a:r>
                  <a:rPr lang="en-US" sz="1400" b="1" baseline="-25000"/>
                  <a:t>C</a:t>
                </a:r>
                <a:r>
                  <a:rPr lang="en-US" sz="1400" b="1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8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Simulation</a:t>
            </a:r>
            <a:r>
              <a:rPr lang="en-US" baseline="0"/>
              <a:t> / Measurement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Simulation!$A$2:$A$102</c:f>
              <c:numCache>
                <c:formatCode>General</c:formatCode>
                <c:ptCount val="101"/>
                <c:pt idx="0">
                  <c:v>0.70197736071555195</c:v>
                </c:pt>
                <c:pt idx="1">
                  <c:v>0.70162285654830703</c:v>
                </c:pt>
                <c:pt idx="2">
                  <c:v>0.70126524822057101</c:v>
                </c:pt>
                <c:pt idx="3">
                  <c:v>0.70090445160062698</c:v>
                </c:pt>
                <c:pt idx="4">
                  <c:v>0.70054038082245296</c:v>
                </c:pt>
                <c:pt idx="5">
                  <c:v>0.70017291882669896</c:v>
                </c:pt>
                <c:pt idx="6">
                  <c:v>0.69980201182901303</c:v>
                </c:pt>
                <c:pt idx="7">
                  <c:v>0.69942752253380402</c:v>
                </c:pt>
                <c:pt idx="8">
                  <c:v>0.69904938827752605</c:v>
                </c:pt>
                <c:pt idx="9">
                  <c:v>0.69866745776189199</c:v>
                </c:pt>
                <c:pt idx="10">
                  <c:v>0.69828166701611305</c:v>
                </c:pt>
                <c:pt idx="11">
                  <c:v>0.69789186372407197</c:v>
                </c:pt>
                <c:pt idx="12">
                  <c:v>0.69749796881917403</c:v>
                </c:pt>
                <c:pt idx="13">
                  <c:v>0.69709981357911699</c:v>
                </c:pt>
                <c:pt idx="14">
                  <c:v>0.69669731661235801</c:v>
                </c:pt>
                <c:pt idx="15">
                  <c:v>0.69629030717104301</c:v>
                </c:pt>
                <c:pt idx="16">
                  <c:v>0.69587868596265301</c:v>
                </c:pt>
                <c:pt idx="17">
                  <c:v>0.69546226276235001</c:v>
                </c:pt>
                <c:pt idx="18">
                  <c:v>0.69504093453020099</c:v>
                </c:pt>
                <c:pt idx="19">
                  <c:v>0.69461450758488796</c:v>
                </c:pt>
                <c:pt idx="20">
                  <c:v>0.69418284444205003</c:v>
                </c:pt>
                <c:pt idx="21">
                  <c:v>0.69374576752767902</c:v>
                </c:pt>
                <c:pt idx="22">
                  <c:v>0.69330310280003904</c:v>
                </c:pt>
                <c:pt idx="23">
                  <c:v>0.69285465202817198</c:v>
                </c:pt>
                <c:pt idx="24">
                  <c:v>0.69240023725738398</c:v>
                </c:pt>
                <c:pt idx="25">
                  <c:v>0.69193964875842795</c:v>
                </c:pt>
                <c:pt idx="26">
                  <c:v>0.69147267100681997</c:v>
                </c:pt>
                <c:pt idx="27">
                  <c:v>0.69099908254212505</c:v>
                </c:pt>
                <c:pt idx="28">
                  <c:v>0.69051865582403305</c:v>
                </c:pt>
                <c:pt idx="29">
                  <c:v>0.69003113576719299</c:v>
                </c:pt>
                <c:pt idx="30">
                  <c:v>0.68953627180033505</c:v>
                </c:pt>
                <c:pt idx="31">
                  <c:v>0.68903378891245304</c:v>
                </c:pt>
                <c:pt idx="32">
                  <c:v>0.68852340398053902</c:v>
                </c:pt>
                <c:pt idx="33">
                  <c:v>0.68800481010057601</c:v>
                </c:pt>
                <c:pt idx="34">
                  <c:v>0.68747769484203503</c:v>
                </c:pt>
                <c:pt idx="35">
                  <c:v>0.68694172138588505</c:v>
                </c:pt>
                <c:pt idx="36">
                  <c:v>0.68639654244181603</c:v>
                </c:pt>
                <c:pt idx="37">
                  <c:v>0.68584175678708503</c:v>
                </c:pt>
                <c:pt idx="38">
                  <c:v>0.685276996837481</c:v>
                </c:pt>
                <c:pt idx="39">
                  <c:v>0.684701827019495</c:v>
                </c:pt>
                <c:pt idx="40">
                  <c:v>0.68411579695403402</c:v>
                </c:pt>
                <c:pt idx="41">
                  <c:v>0.68351844102488002</c:v>
                </c:pt>
                <c:pt idx="42">
                  <c:v>0.68290924064226499</c:v>
                </c:pt>
                <c:pt idx="43">
                  <c:v>0.68228766487024906</c:v>
                </c:pt>
                <c:pt idx="44">
                  <c:v>0.68165313414676298</c:v>
                </c:pt>
                <c:pt idx="45">
                  <c:v>0.68100503586333905</c:v>
                </c:pt>
                <c:pt idx="46">
                  <c:v>0.68034269871172204</c:v>
                </c:pt>
                <c:pt idx="47">
                  <c:v>0.67966542675722796</c:v>
                </c:pt>
                <c:pt idx="48">
                  <c:v>0.67897245656337701</c:v>
                </c:pt>
                <c:pt idx="49">
                  <c:v>0.678262974980683</c:v>
                </c:pt>
                <c:pt idx="50">
                  <c:v>0.67753608661421605</c:v>
                </c:pt>
                <c:pt idx="51">
                  <c:v>0.67679085387803595</c:v>
                </c:pt>
                <c:pt idx="52">
                  <c:v>0.67602624210844597</c:v>
                </c:pt>
                <c:pt idx="53">
                  <c:v>0.67524114033020399</c:v>
                </c:pt>
                <c:pt idx="54">
                  <c:v>0.67443431637515905</c:v>
                </c:pt>
                <c:pt idx="55">
                  <c:v>0.67360446609927305</c:v>
                </c:pt>
                <c:pt idx="56">
                  <c:v>0.67275013795600802</c:v>
                </c:pt>
                <c:pt idx="57">
                  <c:v>0.67186975924899195</c:v>
                </c:pt>
                <c:pt idx="58">
                  <c:v>0.67096156801263596</c:v>
                </c:pt>
                <c:pt idx="59">
                  <c:v>0.67002367687295605</c:v>
                </c:pt>
                <c:pt idx="60">
                  <c:v>0.66905395999625805</c:v>
                </c:pt>
                <c:pt idx="61">
                  <c:v>0.668050089595982</c:v>
                </c:pt>
                <c:pt idx="62">
                  <c:v>0.66700942113114303</c:v>
                </c:pt>
                <c:pt idx="63">
                  <c:v>0.66592908173498799</c:v>
                </c:pt>
                <c:pt idx="64">
                  <c:v>0.66480578198259899</c:v>
                </c:pt>
                <c:pt idx="65">
                  <c:v>0.66363585281783599</c:v>
                </c:pt>
                <c:pt idx="66">
                  <c:v>0.66241512451578899</c:v>
                </c:pt>
                <c:pt idx="67">
                  <c:v>0.661138856117928</c:v>
                </c:pt>
                <c:pt idx="68">
                  <c:v>0.65980162170489298</c:v>
                </c:pt>
                <c:pt idx="69">
                  <c:v>0.65839717286448995</c:v>
                </c:pt>
                <c:pt idx="70">
                  <c:v>0.65691826508445195</c:v>
                </c:pt>
                <c:pt idx="71">
                  <c:v>0.65535643616788797</c:v>
                </c:pt>
                <c:pt idx="72">
                  <c:v>0.65370171995485404</c:v>
                </c:pt>
                <c:pt idx="73">
                  <c:v>0.65194227147197603</c:v>
                </c:pt>
                <c:pt idx="74">
                  <c:v>0.65006386876357702</c:v>
                </c:pt>
                <c:pt idx="75">
                  <c:v>0.64804923979250795</c:v>
                </c:pt>
                <c:pt idx="76">
                  <c:v>0.64587713597378404</c:v>
                </c:pt>
                <c:pt idx="77">
                  <c:v>0.64352103004675898</c:v>
                </c:pt>
                <c:pt idx="78">
                  <c:v>0.64094724203906395</c:v>
                </c:pt>
                <c:pt idx="79">
                  <c:v>0.638112167959478</c:v>
                </c:pt>
                <c:pt idx="80">
                  <c:v>0.63495805135106997</c:v>
                </c:pt>
                <c:pt idx="81">
                  <c:v>0.63140629231041201</c:v>
                </c:pt>
                <c:pt idx="82">
                  <c:v>0.62734639742080001</c:v>
                </c:pt>
                <c:pt idx="83">
                  <c:v>0.62261678340968096</c:v>
                </c:pt>
                <c:pt idx="84">
                  <c:v>0.61696936034831495</c:v>
                </c:pt>
                <c:pt idx="85">
                  <c:v>0.60999937620113898</c:v>
                </c:pt>
                <c:pt idx="86">
                  <c:v>0.60099486296177296</c:v>
                </c:pt>
                <c:pt idx="87">
                  <c:v>0.58858938947766604</c:v>
                </c:pt>
                <c:pt idx="88">
                  <c:v>0.56999296866740701</c:v>
                </c:pt>
                <c:pt idx="89">
                  <c:v>0.54039871650587701</c:v>
                </c:pt>
                <c:pt idx="90">
                  <c:v>0.49811313313836397</c:v>
                </c:pt>
                <c:pt idx="91">
                  <c:v>0.44970639065544199</c:v>
                </c:pt>
                <c:pt idx="92">
                  <c:v>0.39995671192341498</c:v>
                </c:pt>
                <c:pt idx="93">
                  <c:v>0.34999394056493</c:v>
                </c:pt>
                <c:pt idx="94">
                  <c:v>0.2999994645863</c:v>
                </c:pt>
                <c:pt idx="95">
                  <c:v>0.25000029555483599</c:v>
                </c:pt>
                <c:pt idx="96">
                  <c:v>0.20000042769376999</c:v>
                </c:pt>
                <c:pt idx="97">
                  <c:v>0.15000045474505799</c:v>
                </c:pt>
                <c:pt idx="98">
                  <c:v>0.100000465762355</c:v>
                </c:pt>
                <c:pt idx="99">
                  <c:v>5.0000474258635901E-2</c:v>
                </c:pt>
                <c:pt idx="100" formatCode="0.00E+00">
                  <c:v>4.8231345820809496E-7</c:v>
                </c:pt>
              </c:numCache>
            </c:numRef>
          </c:xVal>
          <c:yVal>
            <c:numRef>
              <c:f>Simulation!$D$2:$D$102</c:f>
              <c:numCache>
                <c:formatCode>General</c:formatCode>
                <c:ptCount val="101"/>
              </c:numCache>
            </c:numRef>
          </c:yVal>
          <c:smooth val="0"/>
        </c:ser>
        <c:ser>
          <c:idx val="1"/>
          <c:order val="1"/>
          <c:tx>
            <c:v>Measured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Experiment!$A$8:$A$20</c:f>
              <c:numCache>
                <c:formatCode>General</c:formatCode>
                <c:ptCount val="13"/>
                <c:pt idx="0">
                  <c:v>0.56299999999999994</c:v>
                </c:pt>
                <c:pt idx="1">
                  <c:v>0.61</c:v>
                </c:pt>
                <c:pt idx="2">
                  <c:v>0.628</c:v>
                </c:pt>
                <c:pt idx="3">
                  <c:v>0.64300000000000002</c:v>
                </c:pt>
                <c:pt idx="4">
                  <c:v>0.65600000000000003</c:v>
                </c:pt>
                <c:pt idx="5">
                  <c:v>0.66600000000000004</c:v>
                </c:pt>
                <c:pt idx="6">
                  <c:v>0.67200000000000004</c:v>
                </c:pt>
                <c:pt idx="7">
                  <c:v>0.67600000000000005</c:v>
                </c:pt>
                <c:pt idx="8">
                  <c:v>0.67900000000000005</c:v>
                </c:pt>
                <c:pt idx="9">
                  <c:v>0.68100000000000005</c:v>
                </c:pt>
                <c:pt idx="10">
                  <c:v>0.68500000000000005</c:v>
                </c:pt>
                <c:pt idx="11">
                  <c:v>0.68899999999999995</c:v>
                </c:pt>
                <c:pt idx="12">
                  <c:v>0.69199999999999995</c:v>
                </c:pt>
              </c:numCache>
            </c:numRef>
          </c:xVal>
          <c:yVal>
            <c:numRef>
              <c:f>Experiment!$D$8:$D$20</c:f>
              <c:numCache>
                <c:formatCode>General</c:formatCode>
                <c:ptCount val="13"/>
                <c:pt idx="0">
                  <c:v>8.0808080808080807E-6</c:v>
                </c:pt>
                <c:pt idx="1">
                  <c:v>5.6565656565656563E-5</c:v>
                </c:pt>
                <c:pt idx="2">
                  <c:v>1.111111111111111E-4</c:v>
                </c:pt>
                <c:pt idx="3">
                  <c:v>2.1212121212121213E-4</c:v>
                </c:pt>
                <c:pt idx="4">
                  <c:v>3.8383838383838383E-4</c:v>
                </c:pt>
                <c:pt idx="5">
                  <c:v>5.9595959595959598E-4</c:v>
                </c:pt>
                <c:pt idx="6">
                  <c:v>7.97979797979798E-4</c:v>
                </c:pt>
                <c:pt idx="7">
                  <c:v>1.0101010101010101E-3</c:v>
                </c:pt>
                <c:pt idx="8">
                  <c:v>1.292929292929293E-3</c:v>
                </c:pt>
                <c:pt idx="9">
                  <c:v>1.4444444444444444E-3</c:v>
                </c:pt>
                <c:pt idx="10">
                  <c:v>1.5151515151515152E-3</c:v>
                </c:pt>
                <c:pt idx="11">
                  <c:v>1.8686868686868686E-3</c:v>
                </c:pt>
                <c:pt idx="12">
                  <c:v>2.1414141414141412E-3</c:v>
                </c:pt>
              </c:numCache>
            </c:numRef>
          </c:yVal>
          <c:smooth val="0"/>
        </c:ser>
        <c:ser>
          <c:idx val="2"/>
          <c:order val="2"/>
          <c:tx>
            <c:v>Simulation Q2N3904/BIPOLAR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Simulation!$A$2:$A$102</c:f>
              <c:numCache>
                <c:formatCode>General</c:formatCode>
                <c:ptCount val="101"/>
                <c:pt idx="0">
                  <c:v>0.70197736071555195</c:v>
                </c:pt>
                <c:pt idx="1">
                  <c:v>0.70162285654830703</c:v>
                </c:pt>
                <c:pt idx="2">
                  <c:v>0.70126524822057101</c:v>
                </c:pt>
                <c:pt idx="3">
                  <c:v>0.70090445160062698</c:v>
                </c:pt>
                <c:pt idx="4">
                  <c:v>0.70054038082245296</c:v>
                </c:pt>
                <c:pt idx="5">
                  <c:v>0.70017291882669896</c:v>
                </c:pt>
                <c:pt idx="6">
                  <c:v>0.69980201182901303</c:v>
                </c:pt>
                <c:pt idx="7">
                  <c:v>0.69942752253380402</c:v>
                </c:pt>
                <c:pt idx="8">
                  <c:v>0.69904938827752605</c:v>
                </c:pt>
                <c:pt idx="9">
                  <c:v>0.69866745776189199</c:v>
                </c:pt>
                <c:pt idx="10">
                  <c:v>0.69828166701611305</c:v>
                </c:pt>
                <c:pt idx="11">
                  <c:v>0.69789186372407197</c:v>
                </c:pt>
                <c:pt idx="12">
                  <c:v>0.69749796881917403</c:v>
                </c:pt>
                <c:pt idx="13">
                  <c:v>0.69709981357911699</c:v>
                </c:pt>
                <c:pt idx="14">
                  <c:v>0.69669731661235801</c:v>
                </c:pt>
                <c:pt idx="15">
                  <c:v>0.69629030717104301</c:v>
                </c:pt>
                <c:pt idx="16">
                  <c:v>0.69587868596265301</c:v>
                </c:pt>
                <c:pt idx="17">
                  <c:v>0.69546226276235001</c:v>
                </c:pt>
                <c:pt idx="18">
                  <c:v>0.69504093453020099</c:v>
                </c:pt>
                <c:pt idx="19">
                  <c:v>0.69461450758488796</c:v>
                </c:pt>
                <c:pt idx="20">
                  <c:v>0.69418284444205003</c:v>
                </c:pt>
                <c:pt idx="21">
                  <c:v>0.69374576752767902</c:v>
                </c:pt>
                <c:pt idx="22">
                  <c:v>0.69330310280003904</c:v>
                </c:pt>
                <c:pt idx="23">
                  <c:v>0.69285465202817198</c:v>
                </c:pt>
                <c:pt idx="24">
                  <c:v>0.69240023725738398</c:v>
                </c:pt>
                <c:pt idx="25">
                  <c:v>0.69193964875842795</c:v>
                </c:pt>
                <c:pt idx="26">
                  <c:v>0.69147267100681997</c:v>
                </c:pt>
                <c:pt idx="27">
                  <c:v>0.69099908254212505</c:v>
                </c:pt>
                <c:pt idx="28">
                  <c:v>0.69051865582403305</c:v>
                </c:pt>
                <c:pt idx="29">
                  <c:v>0.69003113576719299</c:v>
                </c:pt>
                <c:pt idx="30">
                  <c:v>0.68953627180033505</c:v>
                </c:pt>
                <c:pt idx="31">
                  <c:v>0.68903378891245304</c:v>
                </c:pt>
                <c:pt idx="32">
                  <c:v>0.68852340398053902</c:v>
                </c:pt>
                <c:pt idx="33">
                  <c:v>0.68800481010057601</c:v>
                </c:pt>
                <c:pt idx="34">
                  <c:v>0.68747769484203503</c:v>
                </c:pt>
                <c:pt idx="35">
                  <c:v>0.68694172138588505</c:v>
                </c:pt>
                <c:pt idx="36">
                  <c:v>0.68639654244181603</c:v>
                </c:pt>
                <c:pt idx="37">
                  <c:v>0.68584175678708503</c:v>
                </c:pt>
                <c:pt idx="38">
                  <c:v>0.685276996837481</c:v>
                </c:pt>
                <c:pt idx="39">
                  <c:v>0.684701827019495</c:v>
                </c:pt>
                <c:pt idx="40">
                  <c:v>0.68411579695403402</c:v>
                </c:pt>
                <c:pt idx="41">
                  <c:v>0.68351844102488002</c:v>
                </c:pt>
                <c:pt idx="42">
                  <c:v>0.68290924064226499</c:v>
                </c:pt>
                <c:pt idx="43">
                  <c:v>0.68228766487024906</c:v>
                </c:pt>
                <c:pt idx="44">
                  <c:v>0.68165313414676298</c:v>
                </c:pt>
                <c:pt idx="45">
                  <c:v>0.68100503586333905</c:v>
                </c:pt>
                <c:pt idx="46">
                  <c:v>0.68034269871172204</c:v>
                </c:pt>
                <c:pt idx="47">
                  <c:v>0.67966542675722796</c:v>
                </c:pt>
                <c:pt idx="48">
                  <c:v>0.67897245656337701</c:v>
                </c:pt>
                <c:pt idx="49">
                  <c:v>0.678262974980683</c:v>
                </c:pt>
                <c:pt idx="50">
                  <c:v>0.67753608661421605</c:v>
                </c:pt>
                <c:pt idx="51">
                  <c:v>0.67679085387803595</c:v>
                </c:pt>
                <c:pt idx="52">
                  <c:v>0.67602624210844597</c:v>
                </c:pt>
                <c:pt idx="53">
                  <c:v>0.67524114033020399</c:v>
                </c:pt>
                <c:pt idx="54">
                  <c:v>0.67443431637515905</c:v>
                </c:pt>
                <c:pt idx="55">
                  <c:v>0.67360446609927305</c:v>
                </c:pt>
                <c:pt idx="56">
                  <c:v>0.67275013795600802</c:v>
                </c:pt>
                <c:pt idx="57">
                  <c:v>0.67186975924899195</c:v>
                </c:pt>
                <c:pt idx="58">
                  <c:v>0.67096156801263596</c:v>
                </c:pt>
                <c:pt idx="59">
                  <c:v>0.67002367687295605</c:v>
                </c:pt>
                <c:pt idx="60">
                  <c:v>0.66905395999625805</c:v>
                </c:pt>
                <c:pt idx="61">
                  <c:v>0.668050089595982</c:v>
                </c:pt>
                <c:pt idx="62">
                  <c:v>0.66700942113114303</c:v>
                </c:pt>
                <c:pt idx="63">
                  <c:v>0.66592908173498799</c:v>
                </c:pt>
                <c:pt idx="64">
                  <c:v>0.66480578198259899</c:v>
                </c:pt>
                <c:pt idx="65">
                  <c:v>0.66363585281783599</c:v>
                </c:pt>
                <c:pt idx="66">
                  <c:v>0.66241512451578899</c:v>
                </c:pt>
                <c:pt idx="67">
                  <c:v>0.661138856117928</c:v>
                </c:pt>
                <c:pt idx="68">
                  <c:v>0.65980162170489298</c:v>
                </c:pt>
                <c:pt idx="69">
                  <c:v>0.65839717286448995</c:v>
                </c:pt>
                <c:pt idx="70">
                  <c:v>0.65691826508445195</c:v>
                </c:pt>
                <c:pt idx="71">
                  <c:v>0.65535643616788797</c:v>
                </c:pt>
                <c:pt idx="72">
                  <c:v>0.65370171995485404</c:v>
                </c:pt>
                <c:pt idx="73">
                  <c:v>0.65194227147197603</c:v>
                </c:pt>
                <c:pt idx="74">
                  <c:v>0.65006386876357702</c:v>
                </c:pt>
                <c:pt idx="75">
                  <c:v>0.64804923979250795</c:v>
                </c:pt>
                <c:pt idx="76">
                  <c:v>0.64587713597378404</c:v>
                </c:pt>
                <c:pt idx="77">
                  <c:v>0.64352103004675898</c:v>
                </c:pt>
                <c:pt idx="78">
                  <c:v>0.64094724203906395</c:v>
                </c:pt>
                <c:pt idx="79">
                  <c:v>0.638112167959478</c:v>
                </c:pt>
                <c:pt idx="80">
                  <c:v>0.63495805135106997</c:v>
                </c:pt>
                <c:pt idx="81">
                  <c:v>0.63140629231041201</c:v>
                </c:pt>
                <c:pt idx="82">
                  <c:v>0.62734639742080001</c:v>
                </c:pt>
                <c:pt idx="83">
                  <c:v>0.62261678340968096</c:v>
                </c:pt>
                <c:pt idx="84">
                  <c:v>0.61696936034831495</c:v>
                </c:pt>
                <c:pt idx="85">
                  <c:v>0.60999937620113898</c:v>
                </c:pt>
                <c:pt idx="86">
                  <c:v>0.60099486296177296</c:v>
                </c:pt>
                <c:pt idx="87">
                  <c:v>0.58858938947766604</c:v>
                </c:pt>
                <c:pt idx="88">
                  <c:v>0.56999296866740701</c:v>
                </c:pt>
                <c:pt idx="89">
                  <c:v>0.54039871650587701</c:v>
                </c:pt>
                <c:pt idx="90">
                  <c:v>0.49811313313836397</c:v>
                </c:pt>
                <c:pt idx="91">
                  <c:v>0.44970639065544199</c:v>
                </c:pt>
                <c:pt idx="92">
                  <c:v>0.39995671192341498</c:v>
                </c:pt>
                <c:pt idx="93">
                  <c:v>0.34999394056493</c:v>
                </c:pt>
                <c:pt idx="94">
                  <c:v>0.2999994645863</c:v>
                </c:pt>
                <c:pt idx="95">
                  <c:v>0.25000029555483599</c:v>
                </c:pt>
                <c:pt idx="96">
                  <c:v>0.20000042769376999</c:v>
                </c:pt>
                <c:pt idx="97">
                  <c:v>0.15000045474505799</c:v>
                </c:pt>
                <c:pt idx="98">
                  <c:v>0.100000465762355</c:v>
                </c:pt>
                <c:pt idx="99">
                  <c:v>5.0000474258635901E-2</c:v>
                </c:pt>
                <c:pt idx="100" formatCode="0.00E+00">
                  <c:v>4.8231345820809496E-7</c:v>
                </c:pt>
              </c:numCache>
            </c:numRef>
          </c:xVal>
          <c:yVal>
            <c:numRef>
              <c:f>Simulation!$B$2:$B$102</c:f>
              <c:numCache>
                <c:formatCode>General</c:formatCode>
                <c:ptCount val="101"/>
                <c:pt idx="0">
                  <c:v>4.3605374185321398E-3</c:v>
                </c:pt>
                <c:pt idx="1">
                  <c:v>4.3076608432254101E-3</c:v>
                </c:pt>
                <c:pt idx="2">
                  <c:v>4.2548966228525198E-3</c:v>
                </c:pt>
                <c:pt idx="3">
                  <c:v>4.20224276363207E-3</c:v>
                </c:pt>
                <c:pt idx="4">
                  <c:v>4.1496972926788802E-3</c:v>
                </c:pt>
                <c:pt idx="5">
                  <c:v>4.0972582888408899E-3</c:v>
                </c:pt>
                <c:pt idx="6">
                  <c:v>4.0449237820375204E-3</c:v>
                </c:pt>
                <c:pt idx="7">
                  <c:v>3.9926919085739804E-3</c:v>
                </c:pt>
                <c:pt idx="8">
                  <c:v>3.9405607425495896E-3</c:v>
                </c:pt>
                <c:pt idx="9">
                  <c:v>3.8885284696587499E-3</c:v>
                </c:pt>
                <c:pt idx="10">
                  <c:v>3.8365931983902301E-3</c:v>
                </c:pt>
                <c:pt idx="11">
                  <c:v>3.7847531481819499E-3</c:v>
                </c:pt>
                <c:pt idx="12">
                  <c:v>3.73300647499396E-3</c:v>
                </c:pt>
                <c:pt idx="13">
                  <c:v>3.6813514469973799E-3</c:v>
                </c:pt>
                <c:pt idx="14">
                  <c:v>3.6297862522970299E-3</c:v>
                </c:pt>
                <c:pt idx="15">
                  <c:v>3.5783091905671098E-3</c:v>
                </c:pt>
                <c:pt idx="16">
                  <c:v>3.5269184973152701E-3</c:v>
                </c:pt>
                <c:pt idx="17">
                  <c:v>3.47561252119202E-3</c:v>
                </c:pt>
                <c:pt idx="18">
                  <c:v>3.4243895282175599E-3</c:v>
                </c:pt>
                <c:pt idx="19">
                  <c:v>3.3732478968937201E-3</c:v>
                </c:pt>
                <c:pt idx="20">
                  <c:v>3.3221859559737599E-3</c:v>
                </c:pt>
                <c:pt idx="21">
                  <c:v>3.2712020904473601E-3</c:v>
                </c:pt>
                <c:pt idx="22">
                  <c:v>3.2202946929347498E-3</c:v>
                </c:pt>
                <c:pt idx="23">
                  <c:v>3.1694621938967E-3</c:v>
                </c:pt>
                <c:pt idx="24">
                  <c:v>3.1187030122590701E-3</c:v>
                </c:pt>
                <c:pt idx="25">
                  <c:v>3.0680156123972699E-3</c:v>
                </c:pt>
                <c:pt idx="26">
                  <c:v>3.0173984751900701E-3</c:v>
                </c:pt>
                <c:pt idx="27">
                  <c:v>2.9668500977344E-3</c:v>
                </c:pt>
                <c:pt idx="28">
                  <c:v>2.9163689931100099E-3</c:v>
                </c:pt>
                <c:pt idx="29">
                  <c:v>2.8659537136233098E-3</c:v>
                </c:pt>
                <c:pt idx="30">
                  <c:v>2.8156028154029799E-3</c:v>
                </c:pt>
                <c:pt idx="31">
                  <c:v>2.7653148895162298E-3</c:v>
                </c:pt>
                <c:pt idx="32">
                  <c:v>2.7150885437096399E-3</c:v>
                </c:pt>
                <c:pt idx="33">
                  <c:v>2.6649224199154801E-3</c:v>
                </c:pt>
                <c:pt idx="34">
                  <c:v>2.6148151723110898E-3</c:v>
                </c:pt>
                <c:pt idx="35">
                  <c:v>2.56476548933762E-3</c:v>
                </c:pt>
                <c:pt idx="36">
                  <c:v>2.51477207707268E-3</c:v>
                </c:pt>
                <c:pt idx="37">
                  <c:v>2.4648337050270602E-3</c:v>
                </c:pt>
                <c:pt idx="38">
                  <c:v>2.41494911487796E-3</c:v>
                </c:pt>
                <c:pt idx="39">
                  <c:v>2.3651171249947198E-3</c:v>
                </c:pt>
                <c:pt idx="40">
                  <c:v>2.3153365743657501E-3</c:v>
                </c:pt>
                <c:pt idx="41">
                  <c:v>2.2656063225706901E-3</c:v>
                </c:pt>
                <c:pt idx="42">
                  <c:v>2.2159252981092999E-3</c:v>
                </c:pt>
                <c:pt idx="43">
                  <c:v>2.1662924351085202E-3</c:v>
                </c:pt>
                <c:pt idx="44">
                  <c:v>2.1167067299256099E-3</c:v>
                </c:pt>
                <c:pt idx="45">
                  <c:v>2.0671672150285301E-3</c:v>
                </c:pt>
                <c:pt idx="46">
                  <c:v>2.0176729943910598E-3</c:v>
                </c:pt>
                <c:pt idx="47">
                  <c:v>1.9682231910074601E-3</c:v>
                </c:pt>
                <c:pt idx="48">
                  <c:v>1.9188170071262401E-3</c:v>
                </c:pt>
                <c:pt idx="49">
                  <c:v>1.8694536976744101E-3</c:v>
                </c:pt>
                <c:pt idx="50">
                  <c:v>1.8201326116849899E-3</c:v>
                </c:pt>
                <c:pt idx="51">
                  <c:v>1.7708531336059199E-3</c:v>
                </c:pt>
                <c:pt idx="52">
                  <c:v>1.72161475587387E-3</c:v>
                </c:pt>
                <c:pt idx="53">
                  <c:v>1.67241705021601E-3</c:v>
                </c:pt>
                <c:pt idx="54">
                  <c:v>1.6232597208444099E-3</c:v>
                </c:pt>
                <c:pt idx="55">
                  <c:v>1.5741425360271499E-3</c:v>
                </c:pt>
                <c:pt idx="56">
                  <c:v>1.5250654219741799E-3</c:v>
                </c:pt>
                <c:pt idx="57">
                  <c:v>1.47602842924521E-3</c:v>
                </c:pt>
                <c:pt idx="58">
                  <c:v>1.42703180916905E-3</c:v>
                </c:pt>
                <c:pt idx="59">
                  <c:v>1.3780759294076601E-3</c:v>
                </c:pt>
                <c:pt idx="60">
                  <c:v>1.32916140732417E-3</c:v>
                </c:pt>
                <c:pt idx="61">
                  <c:v>1.2802890660003599E-3</c:v>
                </c:pt>
                <c:pt idx="62">
                  <c:v>1.23146005849895E-3</c:v>
                </c:pt>
                <c:pt idx="63">
                  <c:v>1.18267575623147E-3</c:v>
                </c:pt>
                <c:pt idx="64">
                  <c:v>1.13393796128054E-3</c:v>
                </c:pt>
                <c:pt idx="65">
                  <c:v>1.0852488639186101E-3</c:v>
                </c:pt>
                <c:pt idx="66">
                  <c:v>1.0366111597551299E-3</c:v>
                </c:pt>
                <c:pt idx="67">
                  <c:v>9.880281254787209E-4</c:v>
                </c:pt>
                <c:pt idx="68">
                  <c:v>9.3950373350428103E-4</c:v>
                </c:pt>
                <c:pt idx="69">
                  <c:v>8.9104279171921404E-4</c:v>
                </c:pt>
                <c:pt idx="70">
                  <c:v>8.4265111992138796E-4</c:v>
                </c:pt>
                <c:pt idx="71">
                  <c:v>7.9433577510713697E-4</c:v>
                </c:pt>
                <c:pt idx="72">
                  <c:v>7.4610534255286102E-4</c:v>
                </c:pt>
                <c:pt idx="73">
                  <c:v>6.9797031702319601E-4</c:v>
                </c:pt>
                <c:pt idx="74">
                  <c:v>6.4994360933004502E-4</c:v>
                </c:pt>
                <c:pt idx="75">
                  <c:v>6.0204123073803598E-4</c:v>
                </c:pt>
                <c:pt idx="76">
                  <c:v>5.5428323472732095E-4</c:v>
                </c:pt>
                <c:pt idx="77">
                  <c:v>5.06695040278508E-4</c:v>
                </c:pt>
                <c:pt idx="78">
                  <c:v>4.59309335576954E-4</c:v>
                </c:pt>
                <c:pt idx="79">
                  <c:v>4.1216889180913601E-4</c:v>
                </c:pt>
                <c:pt idx="80">
                  <c:v>3.6533085396502698E-4</c:v>
                </c:pt>
                <c:pt idx="81">
                  <c:v>3.18873525819656E-4</c:v>
                </c:pt>
                <c:pt idx="82">
                  <c:v>2.7290756634957701E-4</c:v>
                </c:pt>
                <c:pt idx="83">
                  <c:v>2.27595422393103E-4</c:v>
                </c:pt>
                <c:pt idx="84" formatCode="0.00E+00">
                  <c:v>1.83187143042093E-4</c:v>
                </c:pt>
                <c:pt idx="85" formatCode="0.00E+00">
                  <c:v>1.4009123268059101E-4</c:v>
                </c:pt>
                <c:pt idx="86" formatCode="0.00E+00">
                  <c:v>9.9026465515134697E-5</c:v>
                </c:pt>
                <c:pt idx="87" formatCode="0.00E+00">
                  <c:v>6.1371318549756498E-5</c:v>
                </c:pt>
                <c:pt idx="88" formatCode="0.00E+00">
                  <c:v>2.9935255543446701E-5</c:v>
                </c:pt>
                <c:pt idx="89" formatCode="0.00E+00">
                  <c:v>9.54236774049449E-6</c:v>
                </c:pt>
                <c:pt idx="90" formatCode="0.00E+00">
                  <c:v>1.8618199475776E-6</c:v>
                </c:pt>
                <c:pt idx="91" formatCode="0.00E+00">
                  <c:v>2.8670183454700401E-7</c:v>
                </c:pt>
                <c:pt idx="92" formatCode="0.00E+00">
                  <c:v>4.19419033286284E-8</c:v>
                </c:pt>
                <c:pt idx="93" formatCode="0.00E+00">
                  <c:v>6.1130454592828701E-9</c:v>
                </c:pt>
                <c:pt idx="94" formatCode="0.00E+00">
                  <c:v>9.1762235969111003E-10</c:v>
                </c:pt>
                <c:pt idx="95" formatCode="0.00E+00">
                  <c:v>1.65365543929364E-10</c:v>
                </c:pt>
                <c:pt idx="96" formatCode="0.00E+00">
                  <c:v>5.6524248805664099E-11</c:v>
                </c:pt>
                <c:pt idx="97" formatCode="0.00E+00">
                  <c:v>4.08324866623503E-11</c:v>
                </c:pt>
                <c:pt idx="98" formatCode="0.00E+00">
                  <c:v>3.8629014689565398E-11</c:v>
                </c:pt>
                <c:pt idx="99" formatCode="0.00E+00">
                  <c:v>3.8375498065485802E-11</c:v>
                </c:pt>
                <c:pt idx="100" formatCode="0.00E+00">
                  <c:v>3.8406898312646903E-11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21032"/>
        <c:axId val="175421424"/>
      </c:scatterChart>
      <c:valAx>
        <c:axId val="175421032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  <a:r>
                  <a:rPr lang="en-US" baseline="-25000"/>
                  <a:t>BE </a:t>
                </a:r>
                <a:r>
                  <a:rPr lang="en-US" sz="1000" b="0" i="0" u="none" strike="noStrike" baseline="0">
                    <a:effectLst/>
                  </a:rPr>
                  <a:t>(V) </a:t>
                </a:r>
                <a:endParaRPr lang="en-US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21424"/>
        <c:crosses val="autoZero"/>
        <c:crossBetween val="midCat"/>
      </c:valAx>
      <c:valAx>
        <c:axId val="17542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</a:t>
                </a:r>
                <a:r>
                  <a:rPr lang="en-US" baseline="-25000"/>
                  <a:t>C </a:t>
                </a:r>
                <a:r>
                  <a:rPr lang="en-US" sz="1000" b="0" i="0" u="none" strike="noStrike" baseline="0">
                    <a:effectLst/>
                  </a:rPr>
                  <a:t>(A)</a:t>
                </a:r>
                <a:endParaRPr lang="en-US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21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13</xdr:row>
      <xdr:rowOff>19050</xdr:rowOff>
    </xdr:from>
    <xdr:to>
      <xdr:col>9</xdr:col>
      <xdr:colOff>371475</xdr:colOff>
      <xdr:row>27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</xdr:colOff>
      <xdr:row>0</xdr:row>
      <xdr:rowOff>57150</xdr:rowOff>
    </xdr:from>
    <xdr:to>
      <xdr:col>17</xdr:col>
      <xdr:colOff>309562</xdr:colOff>
      <xdr:row>14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242887</xdr:colOff>
      <xdr:row>18</xdr:row>
      <xdr:rowOff>0</xdr:rowOff>
    </xdr:from>
    <xdr:to>
      <xdr:col>19</xdr:col>
      <xdr:colOff>547687</xdr:colOff>
      <xdr:row>32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104775</xdr:colOff>
      <xdr:row>0</xdr:row>
      <xdr:rowOff>171450</xdr:rowOff>
    </xdr:from>
    <xdr:to>
      <xdr:col>15</xdr:col>
      <xdr:colOff>504825</xdr:colOff>
      <xdr:row>17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600076</xdr:colOff>
      <xdr:row>18</xdr:row>
      <xdr:rowOff>180976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9" sqref="F9"/>
    </sheetView>
  </sheetViews>
  <sheetFormatPr defaultRowHeight="15" x14ac:dyDescent="0.25"/>
  <cols>
    <col min="1" max="3" width="6.7109375" customWidth="1"/>
    <col min="4" max="4" width="7.28515625" customWidth="1"/>
    <col min="5" max="5" width="6.85546875" customWidth="1"/>
    <col min="6" max="6" width="8.5703125" customWidth="1"/>
    <col min="7" max="9" width="5.7109375" customWidth="1"/>
  </cols>
  <sheetData>
    <row r="1" spans="1:9" ht="18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12</v>
      </c>
      <c r="H1" s="12" t="s">
        <v>6</v>
      </c>
      <c r="I1" s="12" t="s">
        <v>15</v>
      </c>
    </row>
    <row r="2" spans="1:9" x14ac:dyDescent="0.25">
      <c r="A2">
        <v>0.69</v>
      </c>
      <c r="B2">
        <v>0.19</v>
      </c>
      <c r="C2">
        <v>1.9039999999999999</v>
      </c>
      <c r="D2" s="3">
        <f>B2/99</f>
        <v>1.9191919191919192E-3</v>
      </c>
      <c r="E2" s="3">
        <f>C2/980</f>
        <v>1.9428571428571429E-3</v>
      </c>
      <c r="F2" s="3">
        <f t="shared" ref="F2" si="0">E2-D2</f>
        <v>2.3665223665223683E-5</v>
      </c>
      <c r="G2" s="3"/>
      <c r="H2" s="15">
        <f t="shared" ref="H2" si="1">D2/F2</f>
        <v>81.097560975609696</v>
      </c>
      <c r="I2">
        <f>LN(D2)</f>
        <v>-6.2558510569562404</v>
      </c>
    </row>
    <row r="3" spans="1:9" x14ac:dyDescent="0.25">
      <c r="A3">
        <v>0.69399999999999995</v>
      </c>
      <c r="B3">
        <v>0.23200000000000001</v>
      </c>
      <c r="C3">
        <v>2.33</v>
      </c>
      <c r="D3" s="3">
        <f>B3/99</f>
        <v>2.3434343434343436E-3</v>
      </c>
      <c r="E3" s="3">
        <f>C3/980</f>
        <v>2.3775510204081633E-3</v>
      </c>
      <c r="F3" s="3">
        <f t="shared" ref="F3:F13" si="2">E3-D3</f>
        <v>3.4116676973819718E-5</v>
      </c>
      <c r="G3" s="3">
        <f>(A3-A2)/(D3-D2)</f>
        <v>9.4285714285714324</v>
      </c>
      <c r="H3" s="15">
        <f t="shared" ref="H3:H13" si="3">D3/F3</f>
        <v>68.688821752266094</v>
      </c>
      <c r="I3">
        <f t="shared" ref="I3:I13" si="4">LN(D3)</f>
        <v>-6.0561377574504167</v>
      </c>
    </row>
    <row r="4" spans="1:9" x14ac:dyDescent="0.25">
      <c r="A4">
        <v>0.69699999999999995</v>
      </c>
      <c r="B4">
        <v>0.30399999999999999</v>
      </c>
      <c r="C4">
        <v>3.04</v>
      </c>
      <c r="D4" s="3">
        <f>B4/99</f>
        <v>3.0707070707070706E-3</v>
      </c>
      <c r="E4" s="3">
        <f>C4/980</f>
        <v>3.1020408163265306E-3</v>
      </c>
      <c r="F4" s="3">
        <f t="shared" si="2"/>
        <v>3.1333745619459979E-5</v>
      </c>
      <c r="G4" s="3">
        <f>(A4-A3)/(D4-D3)</f>
        <v>4.1250000000000053</v>
      </c>
      <c r="H4" s="15">
        <f t="shared" si="3"/>
        <v>97.999999999999758</v>
      </c>
      <c r="I4">
        <f t="shared" si="4"/>
        <v>-5.7858474277105056</v>
      </c>
    </row>
    <row r="5" spans="1:9" x14ac:dyDescent="0.25">
      <c r="A5">
        <v>0.70399999999999996</v>
      </c>
      <c r="B5">
        <v>0.49199999999999999</v>
      </c>
      <c r="C5">
        <v>4.93</v>
      </c>
      <c r="D5" s="3">
        <f>B5/99</f>
        <v>4.9696969696969694E-3</v>
      </c>
      <c r="E5" s="3">
        <f>C5/980</f>
        <v>5.030612244897959E-3</v>
      </c>
      <c r="F5" s="3">
        <f t="shared" si="2"/>
        <v>6.0915275200989528E-5</v>
      </c>
      <c r="G5" s="3">
        <f>(A5-A4)/(D5-D4)</f>
        <v>3.686170212765961</v>
      </c>
      <c r="H5" s="15">
        <f t="shared" si="3"/>
        <v>81.583756345177605</v>
      </c>
      <c r="I5">
        <f t="shared" si="4"/>
        <v>-5.3043964126244187</v>
      </c>
    </row>
    <row r="6" spans="1:9" x14ac:dyDescent="0.25">
      <c r="A6">
        <v>0.70799999999999996</v>
      </c>
      <c r="B6">
        <v>0.60299999999999998</v>
      </c>
      <c r="C6">
        <v>6.03</v>
      </c>
      <c r="D6" s="3">
        <f>B6/99</f>
        <v>6.0909090909090904E-3</v>
      </c>
      <c r="E6" s="3">
        <f>C6/980</f>
        <v>6.1530612244897961E-3</v>
      </c>
      <c r="F6" s="3">
        <f t="shared" si="2"/>
        <v>6.2152133580705739E-5</v>
      </c>
      <c r="G6" s="3">
        <f>(A6-A5)/(D6-D5)</f>
        <v>3.5675675675675715</v>
      </c>
      <c r="H6" s="15">
        <f t="shared" si="3"/>
        <v>97.999999999998835</v>
      </c>
      <c r="I6">
        <f t="shared" si="4"/>
        <v>-5.1009579323895418</v>
      </c>
    </row>
    <row r="7" spans="1:9" x14ac:dyDescent="0.25">
      <c r="A7">
        <v>0.71199999999999997</v>
      </c>
      <c r="B7">
        <v>0.70899999999999996</v>
      </c>
      <c r="C7">
        <v>7.09</v>
      </c>
      <c r="D7" s="3">
        <f>B7/99</f>
        <v>7.1616161616161614E-3</v>
      </c>
      <c r="E7" s="3">
        <f>C7/980</f>
        <v>7.2346938775510201E-3</v>
      </c>
      <c r="F7" s="3">
        <f t="shared" si="2"/>
        <v>7.3077715934858657E-5</v>
      </c>
      <c r="G7" s="3">
        <f>(A7-A6)/(D7-D6)</f>
        <v>3.7358490566037759</v>
      </c>
      <c r="H7" s="15">
        <f t="shared" si="3"/>
        <v>98.000000000000185</v>
      </c>
      <c r="I7">
        <f t="shared" si="4"/>
        <v>-4.9390196025845992</v>
      </c>
    </row>
    <row r="8" spans="1:9" x14ac:dyDescent="0.25">
      <c r="A8">
        <v>0.71699999999999997</v>
      </c>
      <c r="B8">
        <v>0.80600000000000005</v>
      </c>
      <c r="C8">
        <v>8.0500000000000007</v>
      </c>
      <c r="D8" s="3">
        <f>B8/99</f>
        <v>8.1414141414141421E-3</v>
      </c>
      <c r="E8" s="3">
        <f>C8/980</f>
        <v>8.2142857142857156E-3</v>
      </c>
      <c r="F8" s="3">
        <f t="shared" si="2"/>
        <v>7.287157287157349E-5</v>
      </c>
      <c r="G8" s="3">
        <f>(A8-A7)/(D8-D7)</f>
        <v>5.1030927835051543</v>
      </c>
      <c r="H8" s="15">
        <f t="shared" si="3"/>
        <v>111.72277227722678</v>
      </c>
      <c r="I8">
        <f t="shared" si="4"/>
        <v>-4.8107913866100986</v>
      </c>
    </row>
    <row r="9" spans="1:9" x14ac:dyDescent="0.25">
      <c r="A9">
        <v>0.72199999999999998</v>
      </c>
      <c r="B9">
        <v>0.90700000000000003</v>
      </c>
      <c r="C9">
        <v>9.06</v>
      </c>
      <c r="D9" s="3">
        <f>B9/99</f>
        <v>9.1616161616161623E-3</v>
      </c>
      <c r="E9" s="3">
        <f>C9/980</f>
        <v>9.2448979591836736E-3</v>
      </c>
      <c r="F9" s="3">
        <f t="shared" si="2"/>
        <v>8.328179756751132E-5</v>
      </c>
      <c r="G9" s="3">
        <f>(A9-A8)/(D9-D8)</f>
        <v>4.9009900990099053</v>
      </c>
      <c r="H9" s="15">
        <f t="shared" si="3"/>
        <v>110.00742574257497</v>
      </c>
      <c r="I9">
        <f t="shared" si="4"/>
        <v>-4.6927326790015904</v>
      </c>
    </row>
    <row r="10" spans="1:9" x14ac:dyDescent="0.25">
      <c r="A10">
        <v>0.72799999999999998</v>
      </c>
      <c r="B10">
        <v>1.004</v>
      </c>
      <c r="C10">
        <v>10.01</v>
      </c>
      <c r="D10" s="3">
        <f>B10/99</f>
        <v>1.0141414141414142E-2</v>
      </c>
      <c r="E10" s="3">
        <f>C10/980</f>
        <v>1.0214285714285714E-2</v>
      </c>
      <c r="F10" s="3">
        <f t="shared" si="2"/>
        <v>7.2871572871571755E-5</v>
      </c>
      <c r="G10" s="3">
        <f>(A10-A9)/(D10-D9)</f>
        <v>6.1237113402061905</v>
      </c>
      <c r="H10" s="15">
        <f t="shared" si="3"/>
        <v>139.1683168316853</v>
      </c>
      <c r="I10">
        <f t="shared" si="4"/>
        <v>-4.5911278288650523</v>
      </c>
    </row>
    <row r="11" spans="1:9" x14ac:dyDescent="0.25">
      <c r="A11">
        <v>0.73499999999999999</v>
      </c>
      <c r="B11">
        <v>1.1040000000000001</v>
      </c>
      <c r="C11">
        <v>11.02</v>
      </c>
      <c r="D11" s="3">
        <f>B11/99</f>
        <v>1.1151515151515152E-2</v>
      </c>
      <c r="E11" s="3">
        <f>C11/980</f>
        <v>1.1244897959183674E-2</v>
      </c>
      <c r="F11" s="3">
        <f t="shared" si="2"/>
        <v>9.3382807668521833E-5</v>
      </c>
      <c r="G11" s="3">
        <f>(A11-A10)/(D11-D10)</f>
        <v>6.9300000000000095</v>
      </c>
      <c r="H11" s="15">
        <f t="shared" si="3"/>
        <v>119.41721854304652</v>
      </c>
      <c r="I11">
        <f t="shared" si="4"/>
        <v>-4.4961799022796862</v>
      </c>
    </row>
    <row r="12" spans="1:9" x14ac:dyDescent="0.25">
      <c r="A12">
        <v>0.74299999999999999</v>
      </c>
      <c r="B12">
        <v>1.2070000000000001</v>
      </c>
      <c r="C12">
        <v>12.02</v>
      </c>
      <c r="D12" s="3">
        <f>B12/99</f>
        <v>1.2191919191919193E-2</v>
      </c>
      <c r="E12" s="3">
        <f>C12/980</f>
        <v>1.226530612244898E-2</v>
      </c>
      <c r="F12" s="3">
        <f t="shared" si="2"/>
        <v>7.3386930529786842E-5</v>
      </c>
      <c r="G12" s="3">
        <f>(A12-A11)/(D12-D11)</f>
        <v>7.6893203883495156</v>
      </c>
      <c r="H12" s="15">
        <f t="shared" si="3"/>
        <v>166.13202247191199</v>
      </c>
      <c r="I12">
        <f t="shared" si="4"/>
        <v>-4.406981908019195</v>
      </c>
    </row>
    <row r="13" spans="1:9" x14ac:dyDescent="0.25">
      <c r="A13">
        <v>0.753</v>
      </c>
      <c r="B13">
        <v>1.3089999999999999</v>
      </c>
      <c r="C13">
        <v>13.04</v>
      </c>
      <c r="D13" s="3">
        <f>B13/99</f>
        <v>1.3222222222222222E-2</v>
      </c>
      <c r="E13" s="3">
        <f>C13/980</f>
        <v>1.3306122448979591E-2</v>
      </c>
      <c r="F13" s="3">
        <f t="shared" si="2"/>
        <v>8.3900226757369425E-5</v>
      </c>
      <c r="G13" s="3">
        <f>(A13-A12)/(D13-D12)</f>
        <v>9.7058823529411971</v>
      </c>
      <c r="H13" s="15">
        <f t="shared" si="3"/>
        <v>157.59459459459495</v>
      </c>
      <c r="I13">
        <f t="shared" si="4"/>
        <v>-4.3258563632068272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3" workbookViewId="0">
      <selection activeCell="G9" sqref="G9"/>
    </sheetView>
  </sheetViews>
  <sheetFormatPr defaultRowHeight="15" x14ac:dyDescent="0.25"/>
  <cols>
    <col min="6" max="6" width="12" bestFit="1" customWidth="1"/>
    <col min="7" max="7" width="12" customWidth="1"/>
    <col min="8" max="8" width="7.140625" customWidth="1"/>
    <col min="11" max="11" width="11" bestFit="1" customWidth="1"/>
    <col min="12" max="12" width="5.85546875" customWidth="1"/>
  </cols>
  <sheetData>
    <row r="1" spans="1:10" ht="18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12</v>
      </c>
      <c r="H1" s="12" t="s">
        <v>6</v>
      </c>
      <c r="I1" s="12"/>
      <c r="J1" s="12" t="s">
        <v>7</v>
      </c>
    </row>
    <row r="2" spans="1:10" x14ac:dyDescent="0.25">
      <c r="A2">
        <v>0.17399999999999999</v>
      </c>
      <c r="B2">
        <v>0</v>
      </c>
      <c r="C2">
        <v>0</v>
      </c>
    </row>
    <row r="3" spans="1:10" x14ac:dyDescent="0.25">
      <c r="A3">
        <v>0.307</v>
      </c>
      <c r="B3">
        <v>0</v>
      </c>
      <c r="C3">
        <v>0</v>
      </c>
    </row>
    <row r="4" spans="1:10" x14ac:dyDescent="0.25">
      <c r="A4">
        <v>0.39200000000000002</v>
      </c>
      <c r="B4">
        <v>0</v>
      </c>
      <c r="C4">
        <v>0</v>
      </c>
    </row>
    <row r="5" spans="1:10" x14ac:dyDescent="0.25">
      <c r="A5">
        <v>0.42199999999999999</v>
      </c>
      <c r="B5">
        <v>0</v>
      </c>
      <c r="C5">
        <v>0</v>
      </c>
    </row>
    <row r="6" spans="1:10" x14ac:dyDescent="0.25">
      <c r="A6">
        <v>0.495</v>
      </c>
      <c r="B6">
        <v>0</v>
      </c>
      <c r="C6">
        <v>5.9999999999999995E-4</v>
      </c>
    </row>
    <row r="7" spans="1:10" ht="15.75" thickBot="1" x14ac:dyDescent="0.3">
      <c r="A7">
        <v>0.53</v>
      </c>
      <c r="B7">
        <v>2.0000000000000001E-4</v>
      </c>
      <c r="C7">
        <v>2.5999999999999999E-3</v>
      </c>
    </row>
    <row r="8" spans="1:10" x14ac:dyDescent="0.25">
      <c r="A8" s="4">
        <v>0.56299999999999994</v>
      </c>
      <c r="B8" s="5">
        <v>8.0000000000000004E-4</v>
      </c>
      <c r="C8" s="5">
        <v>8.6E-3</v>
      </c>
      <c r="D8" s="5">
        <f t="shared" ref="D8:D9" si="0">B8/99</f>
        <v>8.0808080808080807E-6</v>
      </c>
      <c r="E8" s="5">
        <f t="shared" ref="E8:E9" si="1">C8/980</f>
        <v>8.7755102040816331E-6</v>
      </c>
      <c r="F8" s="5">
        <f t="shared" ref="F8:F9" si="2">E8-D8</f>
        <v>6.9470212327355233E-7</v>
      </c>
      <c r="G8" s="5"/>
      <c r="H8" s="6">
        <f t="shared" ref="H8:H9" si="3">D8/F8</f>
        <v>11.632047477744798</v>
      </c>
      <c r="J8">
        <f>LN(D8)</f>
        <v>-11.726018680430936</v>
      </c>
    </row>
    <row r="9" spans="1:10" x14ac:dyDescent="0.25">
      <c r="A9" s="7">
        <v>0.61</v>
      </c>
      <c r="B9" s="3">
        <v>5.5999999999999999E-3</v>
      </c>
      <c r="C9" s="3">
        <v>5.6599999999999998E-2</v>
      </c>
      <c r="D9" s="3">
        <f t="shared" si="0"/>
        <v>5.6565656565656563E-5</v>
      </c>
      <c r="E9" s="3">
        <f t="shared" si="1"/>
        <v>5.7755102040816326E-5</v>
      </c>
      <c r="F9" s="3">
        <f t="shared" si="2"/>
        <v>1.189445475159763E-6</v>
      </c>
      <c r="G9" s="3">
        <f>(A9-A8)/(D9-D8)</f>
        <v>969.37500000000091</v>
      </c>
      <c r="H9" s="8">
        <f t="shared" si="3"/>
        <v>47.556325823223482</v>
      </c>
      <c r="J9">
        <f t="shared" ref="J9:J25" si="4">LN(D9)</f>
        <v>-9.7801085313756229</v>
      </c>
    </row>
    <row r="10" spans="1:10" x14ac:dyDescent="0.25">
      <c r="A10" s="7">
        <v>0.628</v>
      </c>
      <c r="B10" s="3">
        <v>1.0999999999999999E-2</v>
      </c>
      <c r="C10" s="3">
        <v>0.114</v>
      </c>
      <c r="D10" s="3">
        <f t="shared" ref="D10:D11" si="5">B10/99</f>
        <v>1.111111111111111E-4</v>
      </c>
      <c r="E10" s="3">
        <f t="shared" ref="E10:E11" si="6">C10/980</f>
        <v>1.1632653061224491E-4</v>
      </c>
      <c r="F10" s="3">
        <f t="shared" ref="F10:F11" si="7">E10-D10</f>
        <v>5.2154195011338054E-6</v>
      </c>
      <c r="G10" s="3">
        <f t="shared" ref="G10:G19" si="8">(A10-A9)/(D10-D9)</f>
        <v>330.00000000000034</v>
      </c>
      <c r="H10" s="8">
        <f t="shared" ref="H10:H11" si="9">D10/F10</f>
        <v>21.304347826086879</v>
      </c>
      <c r="J10">
        <f t="shared" si="4"/>
        <v>-9.1049798563183568</v>
      </c>
    </row>
    <row r="11" spans="1:10" x14ac:dyDescent="0.25">
      <c r="A11" s="7">
        <v>0.64300000000000002</v>
      </c>
      <c r="B11" s="3">
        <v>2.1000000000000001E-2</v>
      </c>
      <c r="C11" s="3">
        <v>0.217</v>
      </c>
      <c r="D11" s="3">
        <f t="shared" si="5"/>
        <v>2.1212121212121213E-4</v>
      </c>
      <c r="E11" s="3">
        <f t="shared" si="6"/>
        <v>2.2142857142857142E-4</v>
      </c>
      <c r="F11" s="3">
        <f t="shared" si="7"/>
        <v>9.3073593073592943E-6</v>
      </c>
      <c r="G11" s="3">
        <f t="shared" si="8"/>
        <v>148.50000000000011</v>
      </c>
      <c r="H11" s="8">
        <f t="shared" si="9"/>
        <v>22.790697674418638</v>
      </c>
      <c r="J11">
        <f t="shared" si="4"/>
        <v>-8.4583526913933031</v>
      </c>
    </row>
    <row r="12" spans="1:10" x14ac:dyDescent="0.25">
      <c r="A12" s="7">
        <v>0.65600000000000003</v>
      </c>
      <c r="B12" s="3">
        <v>3.7999999999999999E-2</v>
      </c>
      <c r="C12" s="3">
        <v>0.38800000000000001</v>
      </c>
      <c r="D12" s="3">
        <f t="shared" ref="D12:D13" si="10">B12/99</f>
        <v>3.8383838383838383E-4</v>
      </c>
      <c r="E12" s="3">
        <f t="shared" ref="E12:E13" si="11">C12/980</f>
        <v>3.9591836734693877E-4</v>
      </c>
      <c r="F12" s="3">
        <f t="shared" ref="F12:F13" si="12">E12-D12</f>
        <v>1.2079983508554942E-5</v>
      </c>
      <c r="G12" s="3">
        <f t="shared" si="8"/>
        <v>75.705882352941245</v>
      </c>
      <c r="H12" s="8">
        <f t="shared" ref="H12:H13" si="13">D12/F12</f>
        <v>31.77474402730374</v>
      </c>
      <c r="J12">
        <f t="shared" si="4"/>
        <v>-7.8652889693903409</v>
      </c>
    </row>
    <row r="13" spans="1:10" x14ac:dyDescent="0.25">
      <c r="A13" s="7">
        <v>0.66600000000000004</v>
      </c>
      <c r="B13" s="3">
        <v>5.8999999999999997E-2</v>
      </c>
      <c r="C13" s="3">
        <v>0.59799999999999998</v>
      </c>
      <c r="D13" s="3">
        <f t="shared" si="10"/>
        <v>5.9595959595959598E-4</v>
      </c>
      <c r="E13" s="3">
        <f t="shared" si="11"/>
        <v>6.1020408163265304E-4</v>
      </c>
      <c r="F13" s="3">
        <f t="shared" si="12"/>
        <v>1.4244485673057064E-5</v>
      </c>
      <c r="G13" s="3">
        <f t="shared" si="8"/>
        <v>47.142857142857174</v>
      </c>
      <c r="H13" s="8">
        <f t="shared" si="13"/>
        <v>41.837916063675948</v>
      </c>
      <c r="J13">
        <f t="shared" si="4"/>
        <v>-7.4253376852110078</v>
      </c>
    </row>
    <row r="14" spans="1:10" x14ac:dyDescent="0.25">
      <c r="A14" s="7">
        <v>0.67200000000000004</v>
      </c>
      <c r="B14" s="3">
        <v>7.9000000000000001E-2</v>
      </c>
      <c r="C14" s="3">
        <v>0.8</v>
      </c>
      <c r="D14" s="3">
        <f t="shared" ref="D14:D15" si="14">B14/99</f>
        <v>7.97979797979798E-4</v>
      </c>
      <c r="E14" s="3">
        <f t="shared" ref="E14:E15" si="15">C14/980</f>
        <v>8.1632653061224493E-4</v>
      </c>
      <c r="F14" s="3">
        <f t="shared" ref="F14:F15" si="16">E14-D14</f>
        <v>1.8346732632446927E-5</v>
      </c>
      <c r="G14" s="3">
        <f t="shared" si="8"/>
        <v>29.700000000000028</v>
      </c>
      <c r="H14" s="8">
        <f t="shared" ref="H14:H15" si="17">D14/F14</f>
        <v>43.494382022471889</v>
      </c>
      <c r="J14">
        <f t="shared" si="4"/>
        <v>-7.1334272766497051</v>
      </c>
    </row>
    <row r="15" spans="1:10" x14ac:dyDescent="0.25">
      <c r="A15" s="7">
        <v>0.67600000000000005</v>
      </c>
      <c r="B15" s="3">
        <v>0.1</v>
      </c>
      <c r="C15" s="3">
        <v>1.0009999999999999</v>
      </c>
      <c r="D15" s="3">
        <f t="shared" si="14"/>
        <v>1.0101010101010101E-3</v>
      </c>
      <c r="E15" s="3">
        <f t="shared" si="15"/>
        <v>1.0214285714285714E-3</v>
      </c>
      <c r="F15" s="3">
        <f t="shared" si="16"/>
        <v>1.1327561327561251E-5</v>
      </c>
      <c r="G15" s="3">
        <f t="shared" si="8"/>
        <v>18.857142857142875</v>
      </c>
      <c r="H15" s="8">
        <f t="shared" si="17"/>
        <v>89.171974522293596</v>
      </c>
      <c r="J15">
        <f t="shared" si="4"/>
        <v>-6.8977049431286357</v>
      </c>
    </row>
    <row r="16" spans="1:10" x14ac:dyDescent="0.25">
      <c r="A16" s="7">
        <v>0.67900000000000005</v>
      </c>
      <c r="B16" s="3">
        <v>0.128</v>
      </c>
      <c r="C16" s="3">
        <v>1.2869999999999999</v>
      </c>
      <c r="D16" s="3">
        <f t="shared" ref="D16:D17" si="18">B16/99</f>
        <v>1.292929292929293E-3</v>
      </c>
      <c r="E16" s="3">
        <f t="shared" ref="E16:E17" si="19">C16/980</f>
        <v>1.3132653061224489E-3</v>
      </c>
      <c r="F16" s="3">
        <f t="shared" ref="F16:F17" si="20">E16-D16</f>
        <v>2.0336013193155908E-5</v>
      </c>
      <c r="G16" s="3">
        <f t="shared" si="8"/>
        <v>10.607142857142865</v>
      </c>
      <c r="H16" s="8">
        <f t="shared" ref="H16:H17" si="21">D16/F16</f>
        <v>63.57830714647789</v>
      </c>
      <c r="J16">
        <f t="shared" si="4"/>
        <v>-6.6508448651971097</v>
      </c>
    </row>
    <row r="17" spans="1:13" x14ac:dyDescent="0.25">
      <c r="A17" s="7">
        <v>0.68100000000000005</v>
      </c>
      <c r="B17" s="3">
        <v>0.14299999999999999</v>
      </c>
      <c r="C17" s="3">
        <v>1.431</v>
      </c>
      <c r="D17" s="3">
        <f t="shared" si="18"/>
        <v>1.4444444444444444E-3</v>
      </c>
      <c r="E17" s="3">
        <f t="shared" si="19"/>
        <v>1.4602040816326532E-3</v>
      </c>
      <c r="F17" s="3">
        <f t="shared" si="20"/>
        <v>1.5759637188208836E-5</v>
      </c>
      <c r="G17" s="3">
        <f>(A17-A16)/(D17-D16)</f>
        <v>13.200000000000021</v>
      </c>
      <c r="H17" s="8">
        <f t="shared" si="21"/>
        <v>91.654676258991529</v>
      </c>
      <c r="J17">
        <f t="shared" si="4"/>
        <v>-6.5400304988568196</v>
      </c>
    </row>
    <row r="18" spans="1:13" x14ac:dyDescent="0.25">
      <c r="A18" s="7">
        <v>0.68500000000000005</v>
      </c>
      <c r="B18" s="3">
        <v>0.15</v>
      </c>
      <c r="C18" s="3">
        <v>1.5009999999999999</v>
      </c>
      <c r="D18" s="3">
        <f t="shared" ref="D18:D25" si="22">B18/99</f>
        <v>1.5151515151515152E-3</v>
      </c>
      <c r="E18" s="3">
        <f t="shared" ref="E18:E25" si="23">C18/980</f>
        <v>1.5316326530612245E-3</v>
      </c>
      <c r="F18" s="3">
        <f t="shared" ref="F18:F25" si="24">E18-D18</f>
        <v>1.6481137909709308E-5</v>
      </c>
      <c r="G18" s="3">
        <f>(A18-A17)/(D18-D17)</f>
        <v>56.571428571428569</v>
      </c>
      <c r="H18" s="8">
        <f t="shared" ref="H18:H25" si="25">D18/F18</f>
        <v>91.932457786116487</v>
      </c>
      <c r="J18">
        <f t="shared" si="4"/>
        <v>-6.4922398350204711</v>
      </c>
    </row>
    <row r="19" spans="1:13" x14ac:dyDescent="0.25">
      <c r="A19" s="7">
        <v>0.68899999999999995</v>
      </c>
      <c r="B19" s="3">
        <v>0.185</v>
      </c>
      <c r="C19" s="3">
        <v>1.853</v>
      </c>
      <c r="D19" s="3">
        <f t="shared" si="22"/>
        <v>1.8686868686868686E-3</v>
      </c>
      <c r="E19" s="3">
        <f t="shared" si="23"/>
        <v>1.8908163265306123E-3</v>
      </c>
      <c r="F19" s="3">
        <f t="shared" si="24"/>
        <v>2.2129457843743676E-5</v>
      </c>
      <c r="G19" s="3">
        <f t="shared" si="8"/>
        <v>11.314285714285413</v>
      </c>
      <c r="H19" s="8">
        <f t="shared" si="25"/>
        <v>84.443409408476498</v>
      </c>
      <c r="J19">
        <f t="shared" si="4"/>
        <v>-6.2825193040384022</v>
      </c>
    </row>
    <row r="20" spans="1:13" ht="15.75" thickBot="1" x14ac:dyDescent="0.3">
      <c r="A20" s="9">
        <v>0.69199999999999995</v>
      </c>
      <c r="B20" s="10">
        <v>0.21199999999999999</v>
      </c>
      <c r="C20" s="10">
        <v>2.12</v>
      </c>
      <c r="D20" s="10">
        <f t="shared" si="22"/>
        <v>2.1414141414141412E-3</v>
      </c>
      <c r="E20" s="10">
        <f t="shared" si="23"/>
        <v>2.1632653061224492E-3</v>
      </c>
      <c r="F20" s="10">
        <f t="shared" si="24"/>
        <v>2.1851164708308005E-5</v>
      </c>
      <c r="G20" s="10">
        <f>(A20-A19)/(D20-D19)</f>
        <v>11.000000000000016</v>
      </c>
      <c r="H20" s="11">
        <f t="shared" si="25"/>
        <v>97.99999999999801</v>
      </c>
      <c r="J20">
        <f t="shared" si="4"/>
        <v>-6.1462888544447143</v>
      </c>
    </row>
    <row r="21" spans="1:13" x14ac:dyDescent="0.25">
      <c r="A21" s="3">
        <v>0.69199999999999995</v>
      </c>
      <c r="B21" s="3">
        <v>0.22700000000000001</v>
      </c>
      <c r="C21" s="3">
        <v>2.2799999999999998</v>
      </c>
      <c r="D21" s="3">
        <f t="shared" si="22"/>
        <v>2.2929292929292932E-3</v>
      </c>
      <c r="E21" s="3">
        <f t="shared" si="23"/>
        <v>2.3265306122448978E-3</v>
      </c>
      <c r="F21" s="3">
        <f t="shared" si="24"/>
        <v>3.360131931560463E-5</v>
      </c>
      <c r="G21" s="3"/>
      <c r="H21" s="15">
        <f t="shared" si="25"/>
        <v>68.239263803681808</v>
      </c>
      <c r="J21">
        <f t="shared" si="4"/>
        <v>-6.0779251116353246</v>
      </c>
    </row>
    <row r="22" spans="1:13" x14ac:dyDescent="0.25">
      <c r="A22" s="3">
        <v>0.69699999999999995</v>
      </c>
      <c r="B22" s="3">
        <v>0.29699999999999999</v>
      </c>
      <c r="C22" s="3">
        <v>2.98</v>
      </c>
      <c r="D22" s="3">
        <f t="shared" si="22"/>
        <v>3.0000000000000001E-3</v>
      </c>
      <c r="E22" s="3">
        <f t="shared" si="23"/>
        <v>3.040816326530612E-3</v>
      </c>
      <c r="F22" s="3">
        <f t="shared" si="24"/>
        <v>4.0816326530611954E-5</v>
      </c>
      <c r="G22" s="3"/>
      <c r="H22" s="15">
        <f t="shared" si="25"/>
        <v>73.500000000000526</v>
      </c>
      <c r="J22">
        <f t="shared" si="4"/>
        <v>-5.8091429903140277</v>
      </c>
    </row>
    <row r="23" spans="1:13" x14ac:dyDescent="0.25">
      <c r="A23" s="3">
        <v>0.69899999999999995</v>
      </c>
      <c r="B23" s="3">
        <v>0.35499999999999998</v>
      </c>
      <c r="C23" s="3">
        <v>3.55</v>
      </c>
      <c r="D23" s="3">
        <f t="shared" si="22"/>
        <v>3.5858585858585855E-3</v>
      </c>
      <c r="E23" s="3">
        <f t="shared" si="23"/>
        <v>3.6224489795918364E-3</v>
      </c>
      <c r="F23" s="3">
        <f t="shared" si="24"/>
        <v>3.6590393733250837E-5</v>
      </c>
      <c r="G23" s="3"/>
      <c r="H23" s="15">
        <f t="shared" si="25"/>
        <v>98.000000000000099</v>
      </c>
      <c r="J23">
        <f t="shared" si="4"/>
        <v>-5.6307573396413115</v>
      </c>
    </row>
    <row r="24" spans="1:13" x14ac:dyDescent="0.25">
      <c r="A24">
        <v>0.7</v>
      </c>
      <c r="B24">
        <v>0.40500000000000003</v>
      </c>
      <c r="C24">
        <v>4.0599999999999996</v>
      </c>
      <c r="D24">
        <f t="shared" si="22"/>
        <v>4.0909090909090912E-3</v>
      </c>
      <c r="E24">
        <f t="shared" si="23"/>
        <v>4.1428571428571426E-3</v>
      </c>
      <c r="F24">
        <f t="shared" si="24"/>
        <v>5.1948051948051341E-5</v>
      </c>
      <c r="G24" s="3"/>
      <c r="H24" s="1">
        <f t="shared" si="25"/>
        <v>78.750000000000924</v>
      </c>
      <c r="J24">
        <f t="shared" si="4"/>
        <v>-5.4989880620101879</v>
      </c>
    </row>
    <row r="25" spans="1:13" x14ac:dyDescent="0.25">
      <c r="A25">
        <v>0.7</v>
      </c>
      <c r="B25">
        <v>0.43</v>
      </c>
      <c r="C25">
        <v>4.3</v>
      </c>
      <c r="D25">
        <f t="shared" si="22"/>
        <v>4.3434343434343436E-3</v>
      </c>
      <c r="E25">
        <f t="shared" si="23"/>
        <v>4.387755102040816E-3</v>
      </c>
      <c r="F25">
        <f t="shared" si="24"/>
        <v>4.4320758606472381E-5</v>
      </c>
      <c r="G25" s="3"/>
      <c r="H25" s="1">
        <f t="shared" si="25"/>
        <v>98.000000000001137</v>
      </c>
      <c r="J25">
        <f t="shared" si="4"/>
        <v>-5.4390899204291188</v>
      </c>
    </row>
    <row r="27" spans="1:13" x14ac:dyDescent="0.25">
      <c r="H27" s="1"/>
      <c r="J27">
        <f t="array" ref="J27:K29">LINEST(J8:J20,A8:A20,TRUE,TRUE)</f>
        <v>43.84024559538679</v>
      </c>
      <c r="K27">
        <v>-36.530679952004512</v>
      </c>
    </row>
    <row r="28" spans="1:13" x14ac:dyDescent="0.25">
      <c r="H28" s="2"/>
      <c r="J28">
        <v>0.7211448538953904</v>
      </c>
      <c r="K28">
        <v>0.47444729846668687</v>
      </c>
    </row>
    <row r="29" spans="1:13" x14ac:dyDescent="0.25">
      <c r="J29">
        <v>0.99703242960234806</v>
      </c>
      <c r="K29">
        <v>9.3590386615886589E-2</v>
      </c>
    </row>
    <row r="31" spans="1:13" x14ac:dyDescent="0.25">
      <c r="J31" s="12" t="s">
        <v>8</v>
      </c>
      <c r="K31" s="13">
        <f>1.602E-19/1.38E-23/J27</f>
        <v>264.79540646997356</v>
      </c>
      <c r="L31" s="13">
        <f>J28/J27*K31</f>
        <v>4.3557202318924384</v>
      </c>
      <c r="M31" s="12" t="s">
        <v>9</v>
      </c>
    </row>
    <row r="32" spans="1:13" x14ac:dyDescent="0.25">
      <c r="J32" s="12" t="s">
        <v>10</v>
      </c>
      <c r="K32" s="16">
        <f>EXP(K27)</f>
        <v>1.3643546540161398E-16</v>
      </c>
      <c r="L32" s="14">
        <f>K32-EXP(K27-K28)</f>
        <v>5.1541380169713902E-17</v>
      </c>
      <c r="M32" s="12" t="s">
        <v>11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K22" sqref="K22"/>
    </sheetView>
  </sheetViews>
  <sheetFormatPr defaultRowHeight="15" x14ac:dyDescent="0.25"/>
  <cols>
    <col min="1" max="1" width="21.140625" bestFit="1" customWidth="1"/>
    <col min="2" max="2" width="12.7109375" bestFit="1" customWidth="1"/>
    <col min="3" max="3" width="12.7109375" customWidth="1"/>
  </cols>
  <sheetData>
    <row r="1" spans="1:2" x14ac:dyDescent="0.25">
      <c r="A1" t="s">
        <v>13</v>
      </c>
      <c r="B1" t="s">
        <v>14</v>
      </c>
    </row>
    <row r="2" spans="1:2" x14ac:dyDescent="0.25">
      <c r="A2">
        <v>0.70197736071555195</v>
      </c>
      <c r="B2">
        <v>4.3605374185321398E-3</v>
      </c>
    </row>
    <row r="3" spans="1:2" x14ac:dyDescent="0.25">
      <c r="A3">
        <v>0.70162285654830703</v>
      </c>
      <c r="B3">
        <v>4.3076608432254101E-3</v>
      </c>
    </row>
    <row r="4" spans="1:2" x14ac:dyDescent="0.25">
      <c r="A4">
        <v>0.70126524822057101</v>
      </c>
      <c r="B4">
        <v>4.2548966228525198E-3</v>
      </c>
    </row>
    <row r="5" spans="1:2" x14ac:dyDescent="0.25">
      <c r="A5">
        <v>0.70090445160062698</v>
      </c>
      <c r="B5">
        <v>4.20224276363207E-3</v>
      </c>
    </row>
    <row r="6" spans="1:2" x14ac:dyDescent="0.25">
      <c r="A6">
        <v>0.70054038082245296</v>
      </c>
      <c r="B6">
        <v>4.1496972926788802E-3</v>
      </c>
    </row>
    <row r="7" spans="1:2" x14ac:dyDescent="0.25">
      <c r="A7">
        <v>0.70017291882669896</v>
      </c>
      <c r="B7">
        <v>4.0972582888408899E-3</v>
      </c>
    </row>
    <row r="8" spans="1:2" x14ac:dyDescent="0.25">
      <c r="A8">
        <v>0.69980201182901303</v>
      </c>
      <c r="B8">
        <v>4.0449237820375204E-3</v>
      </c>
    </row>
    <row r="9" spans="1:2" x14ac:dyDescent="0.25">
      <c r="A9">
        <v>0.69942752253380402</v>
      </c>
      <c r="B9">
        <v>3.9926919085739804E-3</v>
      </c>
    </row>
    <row r="10" spans="1:2" x14ac:dyDescent="0.25">
      <c r="A10">
        <v>0.69904938827752605</v>
      </c>
      <c r="B10">
        <v>3.9405607425495896E-3</v>
      </c>
    </row>
    <row r="11" spans="1:2" x14ac:dyDescent="0.25">
      <c r="A11">
        <v>0.69866745776189199</v>
      </c>
      <c r="B11">
        <v>3.8885284696587499E-3</v>
      </c>
    </row>
    <row r="12" spans="1:2" x14ac:dyDescent="0.25">
      <c r="A12">
        <v>0.69828166701611305</v>
      </c>
      <c r="B12">
        <v>3.8365931983902301E-3</v>
      </c>
    </row>
    <row r="13" spans="1:2" x14ac:dyDescent="0.25">
      <c r="A13">
        <v>0.69789186372407197</v>
      </c>
      <c r="B13">
        <v>3.7847531481819499E-3</v>
      </c>
    </row>
    <row r="14" spans="1:2" x14ac:dyDescent="0.25">
      <c r="A14">
        <v>0.69749796881917403</v>
      </c>
      <c r="B14">
        <v>3.73300647499396E-3</v>
      </c>
    </row>
    <row r="15" spans="1:2" x14ac:dyDescent="0.25">
      <c r="A15">
        <v>0.69709981357911699</v>
      </c>
      <c r="B15">
        <v>3.6813514469973799E-3</v>
      </c>
    </row>
    <row r="16" spans="1:2" x14ac:dyDescent="0.25">
      <c r="A16">
        <v>0.69669731661235801</v>
      </c>
      <c r="B16">
        <v>3.6297862522970299E-3</v>
      </c>
    </row>
    <row r="17" spans="1:2" x14ac:dyDescent="0.25">
      <c r="A17">
        <v>0.69629030717104301</v>
      </c>
      <c r="B17">
        <v>3.5783091905671098E-3</v>
      </c>
    </row>
    <row r="18" spans="1:2" x14ac:dyDescent="0.25">
      <c r="A18">
        <v>0.69587868596265301</v>
      </c>
      <c r="B18">
        <v>3.5269184973152701E-3</v>
      </c>
    </row>
    <row r="19" spans="1:2" x14ac:dyDescent="0.25">
      <c r="A19">
        <v>0.69546226276235001</v>
      </c>
      <c r="B19">
        <v>3.47561252119202E-3</v>
      </c>
    </row>
    <row r="20" spans="1:2" x14ac:dyDescent="0.25">
      <c r="A20">
        <v>0.69504093453020099</v>
      </c>
      <c r="B20">
        <v>3.4243895282175599E-3</v>
      </c>
    </row>
    <row r="21" spans="1:2" x14ac:dyDescent="0.25">
      <c r="A21">
        <v>0.69461450758488796</v>
      </c>
      <c r="B21">
        <v>3.3732478968937201E-3</v>
      </c>
    </row>
    <row r="22" spans="1:2" x14ac:dyDescent="0.25">
      <c r="A22">
        <v>0.69418284444205003</v>
      </c>
      <c r="B22">
        <v>3.3221859559737599E-3</v>
      </c>
    </row>
    <row r="23" spans="1:2" x14ac:dyDescent="0.25">
      <c r="A23">
        <v>0.69374576752767902</v>
      </c>
      <c r="B23">
        <v>3.2712020904473601E-3</v>
      </c>
    </row>
    <row r="24" spans="1:2" x14ac:dyDescent="0.25">
      <c r="A24">
        <v>0.69330310280003904</v>
      </c>
      <c r="B24">
        <v>3.2202946929347498E-3</v>
      </c>
    </row>
    <row r="25" spans="1:2" x14ac:dyDescent="0.25">
      <c r="A25">
        <v>0.69285465202817198</v>
      </c>
      <c r="B25">
        <v>3.1694621938967E-3</v>
      </c>
    </row>
    <row r="26" spans="1:2" x14ac:dyDescent="0.25">
      <c r="A26">
        <v>0.69240023725738398</v>
      </c>
      <c r="B26">
        <v>3.1187030122590701E-3</v>
      </c>
    </row>
    <row r="27" spans="1:2" x14ac:dyDescent="0.25">
      <c r="A27">
        <v>0.69193964875842795</v>
      </c>
      <c r="B27">
        <v>3.0680156123972699E-3</v>
      </c>
    </row>
    <row r="28" spans="1:2" x14ac:dyDescent="0.25">
      <c r="A28">
        <v>0.69147267100681997</v>
      </c>
      <c r="B28">
        <v>3.0173984751900701E-3</v>
      </c>
    </row>
    <row r="29" spans="1:2" x14ac:dyDescent="0.25">
      <c r="A29">
        <v>0.69099908254212505</v>
      </c>
      <c r="B29">
        <v>2.9668500977344E-3</v>
      </c>
    </row>
    <row r="30" spans="1:2" x14ac:dyDescent="0.25">
      <c r="A30">
        <v>0.69051865582403305</v>
      </c>
      <c r="B30">
        <v>2.9163689931100099E-3</v>
      </c>
    </row>
    <row r="31" spans="1:2" x14ac:dyDescent="0.25">
      <c r="A31">
        <v>0.69003113576719299</v>
      </c>
      <c r="B31">
        <v>2.8659537136233098E-3</v>
      </c>
    </row>
    <row r="32" spans="1:2" x14ac:dyDescent="0.25">
      <c r="A32">
        <v>0.68953627180033505</v>
      </c>
      <c r="B32">
        <v>2.8156028154029799E-3</v>
      </c>
    </row>
    <row r="33" spans="1:2" x14ac:dyDescent="0.25">
      <c r="A33">
        <v>0.68903378891245304</v>
      </c>
      <c r="B33">
        <v>2.7653148895162298E-3</v>
      </c>
    </row>
    <row r="34" spans="1:2" x14ac:dyDescent="0.25">
      <c r="A34">
        <v>0.68852340398053902</v>
      </c>
      <c r="B34">
        <v>2.7150885437096399E-3</v>
      </c>
    </row>
    <row r="35" spans="1:2" x14ac:dyDescent="0.25">
      <c r="A35">
        <v>0.68800481010057601</v>
      </c>
      <c r="B35">
        <v>2.6649224199154801E-3</v>
      </c>
    </row>
    <row r="36" spans="1:2" x14ac:dyDescent="0.25">
      <c r="A36">
        <v>0.68747769484203503</v>
      </c>
      <c r="B36">
        <v>2.6148151723110898E-3</v>
      </c>
    </row>
    <row r="37" spans="1:2" x14ac:dyDescent="0.25">
      <c r="A37">
        <v>0.68694172138588505</v>
      </c>
      <c r="B37">
        <v>2.56476548933762E-3</v>
      </c>
    </row>
    <row r="38" spans="1:2" x14ac:dyDescent="0.25">
      <c r="A38">
        <v>0.68639654244181603</v>
      </c>
      <c r="B38">
        <v>2.51477207707268E-3</v>
      </c>
    </row>
    <row r="39" spans="1:2" x14ac:dyDescent="0.25">
      <c r="A39">
        <v>0.68584175678708503</v>
      </c>
      <c r="B39">
        <v>2.4648337050270602E-3</v>
      </c>
    </row>
    <row r="40" spans="1:2" x14ac:dyDescent="0.25">
      <c r="A40">
        <v>0.685276996837481</v>
      </c>
      <c r="B40">
        <v>2.41494911487796E-3</v>
      </c>
    </row>
    <row r="41" spans="1:2" x14ac:dyDescent="0.25">
      <c r="A41">
        <v>0.684701827019495</v>
      </c>
      <c r="B41">
        <v>2.3651171249947198E-3</v>
      </c>
    </row>
    <row r="42" spans="1:2" x14ac:dyDescent="0.25">
      <c r="A42">
        <v>0.68411579695403402</v>
      </c>
      <c r="B42">
        <v>2.3153365743657501E-3</v>
      </c>
    </row>
    <row r="43" spans="1:2" x14ac:dyDescent="0.25">
      <c r="A43">
        <v>0.68351844102488002</v>
      </c>
      <c r="B43">
        <v>2.2656063225706901E-3</v>
      </c>
    </row>
    <row r="44" spans="1:2" x14ac:dyDescent="0.25">
      <c r="A44">
        <v>0.68290924064226499</v>
      </c>
      <c r="B44">
        <v>2.2159252981092999E-3</v>
      </c>
    </row>
    <row r="45" spans="1:2" x14ac:dyDescent="0.25">
      <c r="A45">
        <v>0.68228766487024906</v>
      </c>
      <c r="B45">
        <v>2.1662924351085202E-3</v>
      </c>
    </row>
    <row r="46" spans="1:2" x14ac:dyDescent="0.25">
      <c r="A46">
        <v>0.68165313414676298</v>
      </c>
      <c r="B46">
        <v>2.1167067299256099E-3</v>
      </c>
    </row>
    <row r="47" spans="1:2" x14ac:dyDescent="0.25">
      <c r="A47">
        <v>0.68100503586333905</v>
      </c>
      <c r="B47">
        <v>2.0671672150285301E-3</v>
      </c>
    </row>
    <row r="48" spans="1:2" x14ac:dyDescent="0.25">
      <c r="A48">
        <v>0.68034269871172204</v>
      </c>
      <c r="B48">
        <v>2.0176729943910598E-3</v>
      </c>
    </row>
    <row r="49" spans="1:2" x14ac:dyDescent="0.25">
      <c r="A49">
        <v>0.67966542675722796</v>
      </c>
      <c r="B49">
        <v>1.9682231910074601E-3</v>
      </c>
    </row>
    <row r="50" spans="1:2" x14ac:dyDescent="0.25">
      <c r="A50">
        <v>0.67897245656337701</v>
      </c>
      <c r="B50">
        <v>1.9188170071262401E-3</v>
      </c>
    </row>
    <row r="51" spans="1:2" x14ac:dyDescent="0.25">
      <c r="A51">
        <v>0.678262974980683</v>
      </c>
      <c r="B51">
        <v>1.8694536976744101E-3</v>
      </c>
    </row>
    <row r="52" spans="1:2" x14ac:dyDescent="0.25">
      <c r="A52">
        <v>0.67753608661421605</v>
      </c>
      <c r="B52">
        <v>1.8201326116849899E-3</v>
      </c>
    </row>
    <row r="53" spans="1:2" x14ac:dyDescent="0.25">
      <c r="A53">
        <v>0.67679085387803595</v>
      </c>
      <c r="B53">
        <v>1.7708531336059199E-3</v>
      </c>
    </row>
    <row r="54" spans="1:2" x14ac:dyDescent="0.25">
      <c r="A54">
        <v>0.67602624210844597</v>
      </c>
      <c r="B54">
        <v>1.72161475587387E-3</v>
      </c>
    </row>
    <row r="55" spans="1:2" x14ac:dyDescent="0.25">
      <c r="A55">
        <v>0.67524114033020399</v>
      </c>
      <c r="B55">
        <v>1.67241705021601E-3</v>
      </c>
    </row>
    <row r="56" spans="1:2" x14ac:dyDescent="0.25">
      <c r="A56">
        <v>0.67443431637515905</v>
      </c>
      <c r="B56">
        <v>1.6232597208444099E-3</v>
      </c>
    </row>
    <row r="57" spans="1:2" x14ac:dyDescent="0.25">
      <c r="A57">
        <v>0.67360446609927305</v>
      </c>
      <c r="B57">
        <v>1.5741425360271499E-3</v>
      </c>
    </row>
    <row r="58" spans="1:2" x14ac:dyDescent="0.25">
      <c r="A58">
        <v>0.67275013795600802</v>
      </c>
      <c r="B58">
        <v>1.5250654219741799E-3</v>
      </c>
    </row>
    <row r="59" spans="1:2" x14ac:dyDescent="0.25">
      <c r="A59">
        <v>0.67186975924899195</v>
      </c>
      <c r="B59">
        <v>1.47602842924521E-3</v>
      </c>
    </row>
    <row r="60" spans="1:2" x14ac:dyDescent="0.25">
      <c r="A60">
        <v>0.67096156801263596</v>
      </c>
      <c r="B60">
        <v>1.42703180916905E-3</v>
      </c>
    </row>
    <row r="61" spans="1:2" x14ac:dyDescent="0.25">
      <c r="A61">
        <v>0.67002367687295605</v>
      </c>
      <c r="B61">
        <v>1.3780759294076601E-3</v>
      </c>
    </row>
    <row r="62" spans="1:2" x14ac:dyDescent="0.25">
      <c r="A62">
        <v>0.66905395999625805</v>
      </c>
      <c r="B62">
        <v>1.32916140732417E-3</v>
      </c>
    </row>
    <row r="63" spans="1:2" x14ac:dyDescent="0.25">
      <c r="A63">
        <v>0.668050089595982</v>
      </c>
      <c r="B63">
        <v>1.2802890660003599E-3</v>
      </c>
    </row>
    <row r="64" spans="1:2" x14ac:dyDescent="0.25">
      <c r="A64">
        <v>0.66700942113114303</v>
      </c>
      <c r="B64">
        <v>1.23146005849895E-3</v>
      </c>
    </row>
    <row r="65" spans="1:2" x14ac:dyDescent="0.25">
      <c r="A65">
        <v>0.66592908173498799</v>
      </c>
      <c r="B65">
        <v>1.18267575623147E-3</v>
      </c>
    </row>
    <row r="66" spans="1:2" x14ac:dyDescent="0.25">
      <c r="A66">
        <v>0.66480578198259899</v>
      </c>
      <c r="B66">
        <v>1.13393796128054E-3</v>
      </c>
    </row>
    <row r="67" spans="1:2" x14ac:dyDescent="0.25">
      <c r="A67">
        <v>0.66363585281783599</v>
      </c>
      <c r="B67">
        <v>1.0852488639186101E-3</v>
      </c>
    </row>
    <row r="68" spans="1:2" x14ac:dyDescent="0.25">
      <c r="A68">
        <v>0.66241512451578899</v>
      </c>
      <c r="B68">
        <v>1.0366111597551299E-3</v>
      </c>
    </row>
    <row r="69" spans="1:2" x14ac:dyDescent="0.25">
      <c r="A69">
        <v>0.661138856117928</v>
      </c>
      <c r="B69">
        <v>9.880281254787209E-4</v>
      </c>
    </row>
    <row r="70" spans="1:2" x14ac:dyDescent="0.25">
      <c r="A70">
        <v>0.65980162170489298</v>
      </c>
      <c r="B70">
        <v>9.3950373350428103E-4</v>
      </c>
    </row>
    <row r="71" spans="1:2" x14ac:dyDescent="0.25">
      <c r="A71">
        <v>0.65839717286448995</v>
      </c>
      <c r="B71">
        <v>8.9104279171921404E-4</v>
      </c>
    </row>
    <row r="72" spans="1:2" x14ac:dyDescent="0.25">
      <c r="A72">
        <v>0.65691826508445195</v>
      </c>
      <c r="B72">
        <v>8.4265111992138796E-4</v>
      </c>
    </row>
    <row r="73" spans="1:2" x14ac:dyDescent="0.25">
      <c r="A73">
        <v>0.65535643616788797</v>
      </c>
      <c r="B73">
        <v>7.9433577510713697E-4</v>
      </c>
    </row>
    <row r="74" spans="1:2" x14ac:dyDescent="0.25">
      <c r="A74">
        <v>0.65370171995485404</v>
      </c>
      <c r="B74">
        <v>7.4610534255286102E-4</v>
      </c>
    </row>
    <row r="75" spans="1:2" x14ac:dyDescent="0.25">
      <c r="A75">
        <v>0.65194227147197603</v>
      </c>
      <c r="B75">
        <v>6.9797031702319601E-4</v>
      </c>
    </row>
    <row r="76" spans="1:2" x14ac:dyDescent="0.25">
      <c r="A76">
        <v>0.65006386876357702</v>
      </c>
      <c r="B76">
        <v>6.4994360933004502E-4</v>
      </c>
    </row>
    <row r="77" spans="1:2" x14ac:dyDescent="0.25">
      <c r="A77">
        <v>0.64804923979250795</v>
      </c>
      <c r="B77">
        <v>6.0204123073803598E-4</v>
      </c>
    </row>
    <row r="78" spans="1:2" x14ac:dyDescent="0.25">
      <c r="A78">
        <v>0.64587713597378404</v>
      </c>
      <c r="B78">
        <v>5.5428323472732095E-4</v>
      </c>
    </row>
    <row r="79" spans="1:2" x14ac:dyDescent="0.25">
      <c r="A79">
        <v>0.64352103004675898</v>
      </c>
      <c r="B79">
        <v>5.06695040278508E-4</v>
      </c>
    </row>
    <row r="80" spans="1:2" x14ac:dyDescent="0.25">
      <c r="A80">
        <v>0.64094724203906395</v>
      </c>
      <c r="B80">
        <v>4.59309335576954E-4</v>
      </c>
    </row>
    <row r="81" spans="1:2" x14ac:dyDescent="0.25">
      <c r="A81">
        <v>0.638112167959478</v>
      </c>
      <c r="B81">
        <v>4.1216889180913601E-4</v>
      </c>
    </row>
    <row r="82" spans="1:2" x14ac:dyDescent="0.25">
      <c r="A82">
        <v>0.63495805135106997</v>
      </c>
      <c r="B82">
        <v>3.6533085396502698E-4</v>
      </c>
    </row>
    <row r="83" spans="1:2" x14ac:dyDescent="0.25">
      <c r="A83">
        <v>0.63140629231041201</v>
      </c>
      <c r="B83">
        <v>3.18873525819656E-4</v>
      </c>
    </row>
    <row r="84" spans="1:2" x14ac:dyDescent="0.25">
      <c r="A84">
        <v>0.62734639742080001</v>
      </c>
      <c r="B84">
        <v>2.7290756634957701E-4</v>
      </c>
    </row>
    <row r="85" spans="1:2" x14ac:dyDescent="0.25">
      <c r="A85">
        <v>0.62261678340968096</v>
      </c>
      <c r="B85">
        <v>2.27595422393103E-4</v>
      </c>
    </row>
    <row r="86" spans="1:2" x14ac:dyDescent="0.25">
      <c r="A86">
        <v>0.61696936034831495</v>
      </c>
      <c r="B86" s="17">
        <v>1.83187143042093E-4</v>
      </c>
    </row>
    <row r="87" spans="1:2" x14ac:dyDescent="0.25">
      <c r="A87">
        <v>0.60999937620113898</v>
      </c>
      <c r="B87" s="17">
        <v>1.4009123268059101E-4</v>
      </c>
    </row>
    <row r="88" spans="1:2" x14ac:dyDescent="0.25">
      <c r="A88">
        <v>0.60099486296177296</v>
      </c>
      <c r="B88" s="17">
        <v>9.9026465515134697E-5</v>
      </c>
    </row>
    <row r="89" spans="1:2" x14ac:dyDescent="0.25">
      <c r="A89">
        <v>0.58858938947766604</v>
      </c>
      <c r="B89" s="17">
        <v>6.1371318549756498E-5</v>
      </c>
    </row>
    <row r="90" spans="1:2" x14ac:dyDescent="0.25">
      <c r="A90">
        <v>0.56999296866740701</v>
      </c>
      <c r="B90" s="17">
        <v>2.9935255543446701E-5</v>
      </c>
    </row>
    <row r="91" spans="1:2" x14ac:dyDescent="0.25">
      <c r="A91">
        <v>0.54039871650587701</v>
      </c>
      <c r="B91" s="17">
        <v>9.54236774049449E-6</v>
      </c>
    </row>
    <row r="92" spans="1:2" x14ac:dyDescent="0.25">
      <c r="A92">
        <v>0.49811313313836397</v>
      </c>
      <c r="B92" s="17">
        <v>1.8618199475776E-6</v>
      </c>
    </row>
    <row r="93" spans="1:2" x14ac:dyDescent="0.25">
      <c r="A93">
        <v>0.44970639065544199</v>
      </c>
      <c r="B93" s="17">
        <v>2.8670183454700401E-7</v>
      </c>
    </row>
    <row r="94" spans="1:2" x14ac:dyDescent="0.25">
      <c r="A94">
        <v>0.39995671192341498</v>
      </c>
      <c r="B94" s="17">
        <v>4.19419033286284E-8</v>
      </c>
    </row>
    <row r="95" spans="1:2" x14ac:dyDescent="0.25">
      <c r="A95">
        <v>0.34999394056493</v>
      </c>
      <c r="B95" s="17">
        <v>6.1130454592828701E-9</v>
      </c>
    </row>
    <row r="96" spans="1:2" x14ac:dyDescent="0.25">
      <c r="A96">
        <v>0.2999994645863</v>
      </c>
      <c r="B96" s="17">
        <v>9.1762235969111003E-10</v>
      </c>
    </row>
    <row r="97" spans="1:2" x14ac:dyDescent="0.25">
      <c r="A97">
        <v>0.25000029555483599</v>
      </c>
      <c r="B97" s="17">
        <v>1.65365543929364E-10</v>
      </c>
    </row>
    <row r="98" spans="1:2" x14ac:dyDescent="0.25">
      <c r="A98">
        <v>0.20000042769376999</v>
      </c>
      <c r="B98" s="17">
        <v>5.6524248805664099E-11</v>
      </c>
    </row>
    <row r="99" spans="1:2" x14ac:dyDescent="0.25">
      <c r="A99">
        <v>0.15000045474505799</v>
      </c>
      <c r="B99" s="17">
        <v>4.08324866623503E-11</v>
      </c>
    </row>
    <row r="100" spans="1:2" x14ac:dyDescent="0.25">
      <c r="A100">
        <v>0.100000465762355</v>
      </c>
      <c r="B100" s="17">
        <v>3.8629014689565398E-11</v>
      </c>
    </row>
    <row r="101" spans="1:2" x14ac:dyDescent="0.25">
      <c r="A101">
        <v>5.0000474258635901E-2</v>
      </c>
      <c r="B101" s="17">
        <v>3.8375498065485802E-11</v>
      </c>
    </row>
    <row r="102" spans="1:2" x14ac:dyDescent="0.25">
      <c r="A102" s="17">
        <v>4.8231345820809496E-7</v>
      </c>
      <c r="B102" s="17">
        <v>3.8406898312646903E-11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 15V</vt:lpstr>
      <vt:lpstr>Experiment</vt:lpstr>
      <vt:lpstr>Simulation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2017-09-08T16:13:23Z</dcterms:created>
  <dcterms:modified xsi:type="dcterms:W3CDTF">2017-09-11T17:52:22Z</dcterms:modified>
</cp:coreProperties>
</file>