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ulasilva/Dropbox/Fall_2016/Class 5/"/>
    </mc:Choice>
  </mc:AlternateContent>
  <bookViews>
    <workbookView xWindow="480" yWindow="460" windowWidth="23960" windowHeight="12580" activeTab="4"/>
  </bookViews>
  <sheets>
    <sheet name="One Sample t-test" sheetId="1" r:id="rId1"/>
    <sheet name="Matched Sample t-test" sheetId="4" r:id="rId2"/>
    <sheet name="Independent Sample t-test Ex1" sheetId="5" r:id="rId3"/>
    <sheet name="Independent Sample t-test Ex2" sheetId="6" r:id="rId4"/>
    <sheet name="Independent Sample t-test Ex3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7" l="1"/>
  <c r="G10" i="7"/>
  <c r="G4" i="7"/>
  <c r="G11" i="7"/>
  <c r="G4" i="5"/>
  <c r="H4" i="5"/>
  <c r="G11" i="5"/>
  <c r="B27" i="5"/>
  <c r="C27" i="5"/>
  <c r="B26" i="5"/>
  <c r="C26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6" i="4"/>
  <c r="D27" i="4"/>
  <c r="D25" i="4"/>
  <c r="C25" i="4"/>
  <c r="B25" i="4"/>
  <c r="B26" i="4"/>
  <c r="C26" i="4"/>
  <c r="B28" i="5"/>
  <c r="B29" i="5"/>
  <c r="C28" i="7"/>
  <c r="C29" i="7"/>
  <c r="B28" i="7"/>
  <c r="B29" i="7"/>
  <c r="C27" i="7"/>
  <c r="B27" i="7"/>
  <c r="C26" i="7"/>
  <c r="B26" i="7"/>
  <c r="C25" i="7"/>
  <c r="B25" i="7"/>
  <c r="C25" i="5"/>
  <c r="B25" i="5"/>
  <c r="C28" i="5"/>
  <c r="C29" i="5"/>
  <c r="C27" i="4"/>
  <c r="B27" i="4"/>
  <c r="G6" i="7"/>
  <c r="G7" i="7"/>
  <c r="G14" i="7"/>
  <c r="G18" i="7"/>
  <c r="G15" i="7"/>
</calcChain>
</file>

<file path=xl/sharedStrings.xml><?xml version="1.0" encoding="utf-8"?>
<sst xmlns="http://schemas.openxmlformats.org/spreadsheetml/2006/main" count="114" uniqueCount="40">
  <si>
    <t>n</t>
  </si>
  <si>
    <t>t</t>
  </si>
  <si>
    <t>Score</t>
  </si>
  <si>
    <t>Mean</t>
  </si>
  <si>
    <t>SD</t>
  </si>
  <si>
    <t>SEM</t>
  </si>
  <si>
    <t>μ</t>
  </si>
  <si>
    <t>t-critical</t>
  </si>
  <si>
    <t>(2-tailed)</t>
  </si>
  <si>
    <t>Pre-Study</t>
  </si>
  <si>
    <t>Post-Study</t>
  </si>
  <si>
    <t>(i.e. zero difference)</t>
  </si>
  <si>
    <t>OH-State</t>
  </si>
  <si>
    <t>UC</t>
  </si>
  <si>
    <t>GRE Scores for Graduate Students</t>
  </si>
  <si>
    <t>GRE Scores for Graduate Students at UC</t>
  </si>
  <si>
    <t>Diff</t>
  </si>
  <si>
    <t>Sum</t>
  </si>
  <si>
    <t>Var</t>
  </si>
  <si>
    <t>Mean Diff</t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</si>
  <si>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p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</si>
  <si>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t>df</t>
  </si>
  <si>
    <t>SEM diff</t>
  </si>
  <si>
    <t>df = 37</t>
  </si>
  <si>
    <t>df = 38</t>
  </si>
  <si>
    <r>
      <t>C</t>
    </r>
    <r>
      <rPr>
        <i/>
        <vertAlign val="subscript"/>
        <sz val="11"/>
        <color theme="1"/>
        <rFont val="Calibri"/>
        <family val="2"/>
        <scheme val="minor"/>
      </rPr>
      <t>upper</t>
    </r>
  </si>
  <si>
    <t>Confidence Intervals (0.95)</t>
  </si>
  <si>
    <r>
      <t>C</t>
    </r>
    <r>
      <rPr>
        <i/>
        <vertAlign val="subscript"/>
        <sz val="11"/>
        <color theme="1"/>
        <rFont val="Calibri"/>
        <family val="2"/>
        <scheme val="minor"/>
      </rPr>
      <t>lower</t>
    </r>
  </si>
  <si>
    <t>Effect size</t>
  </si>
  <si>
    <t>d</t>
  </si>
  <si>
    <t>Pre</t>
  </si>
  <si>
    <t>Post</t>
  </si>
  <si>
    <t>Avg</t>
  </si>
  <si>
    <t>University</t>
  </si>
  <si>
    <t>1 = OH State</t>
  </si>
  <si>
    <t>2 = UC</t>
  </si>
  <si>
    <t>GRE Score</t>
  </si>
  <si>
    <t>SPSS Ordered</t>
  </si>
  <si>
    <t>df =</t>
  </si>
  <si>
    <t>df=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</si>
</sst>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'Matched Sample t-test'!$B$27:$C$27</c:f>
                <c:numCache>
                  <c:formatCode>General</c:formatCode>
                  <c:ptCount val="2"/>
                  <c:pt idx="0">
                    <c:v>1.778933743329946</c:v>
                  </c:pt>
                  <c:pt idx="1">
                    <c:v>1.814996012754791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'Matched Sample t-test'!$B$3:$C$3</c:f>
              <c:strCache>
                <c:ptCount val="2"/>
                <c:pt idx="0">
                  <c:v>Pre-Study</c:v>
                </c:pt>
                <c:pt idx="1">
                  <c:v>Post-Study</c:v>
                </c:pt>
              </c:strCache>
            </c:strRef>
          </c:cat>
          <c:val>
            <c:numRef>
              <c:f>'Matched Sample t-test'!$B$25:$C$25</c:f>
              <c:numCache>
                <c:formatCode>0.00</c:formatCode>
                <c:ptCount val="2"/>
                <c:pt idx="0">
                  <c:v>154.15</c:v>
                </c:pt>
                <c:pt idx="1">
                  <c:v>156.9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46736"/>
        <c:axId val="-2133535664"/>
      </c:barChart>
      <c:catAx>
        <c:axId val="-21328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3535664"/>
        <c:crosses val="autoZero"/>
        <c:auto val="1"/>
        <c:lblAlgn val="ctr"/>
        <c:lblOffset val="100"/>
        <c:noMultiLvlLbl val="0"/>
      </c:catAx>
      <c:valAx>
        <c:axId val="-2133535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 Score</a:t>
                </a:r>
              </a:p>
            </c:rich>
          </c:tx>
          <c:layout>
            <c:manualLayout>
              <c:xMode val="edge"/>
              <c:yMode val="edge"/>
              <c:x val="0.0281973816717019"/>
              <c:y val="0.35009930008748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132846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'Independent Sample t-test Ex1'!$B$29:$C$29</c:f>
                <c:numCache>
                  <c:formatCode>General</c:formatCode>
                  <c:ptCount val="2"/>
                  <c:pt idx="0">
                    <c:v>1.778933743329946</c:v>
                  </c:pt>
                  <c:pt idx="1">
                    <c:v>1.814996012754791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'Independent Sample t-test Ex1'!$B$3:$C$3</c:f>
              <c:strCache>
                <c:ptCount val="2"/>
                <c:pt idx="0">
                  <c:v>OH-State</c:v>
                </c:pt>
                <c:pt idx="1">
                  <c:v>UC</c:v>
                </c:pt>
              </c:strCache>
            </c:strRef>
          </c:cat>
          <c:val>
            <c:numRef>
              <c:f>'Independent Sample t-test Ex1'!$B$26:$C$26</c:f>
              <c:numCache>
                <c:formatCode>0.00</c:formatCode>
                <c:ptCount val="2"/>
                <c:pt idx="0">
                  <c:v>154.15</c:v>
                </c:pt>
                <c:pt idx="1">
                  <c:v>156.9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35392"/>
        <c:axId val="-2135359808"/>
      </c:barChart>
      <c:catAx>
        <c:axId val="21229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5359808"/>
        <c:crosses val="autoZero"/>
        <c:auto val="1"/>
        <c:lblAlgn val="ctr"/>
        <c:lblOffset val="100"/>
        <c:noMultiLvlLbl val="0"/>
      </c:catAx>
      <c:valAx>
        <c:axId val="-2135359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 Score</a:t>
                </a:r>
              </a:p>
            </c:rich>
          </c:tx>
          <c:layout>
            <c:manualLayout>
              <c:xMode val="edge"/>
              <c:yMode val="edge"/>
              <c:x val="0.0281973816717019"/>
              <c:y val="0.35009930008748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22935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'Independent Sample t-test Ex2'!$B$29:$C$29</c:f>
                <c:numCache>
                  <c:formatCode>General</c:formatCode>
                  <c:ptCount val="2"/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'Independent Sample t-test Ex2'!$B$3:$C$3</c:f>
              <c:strCache>
                <c:ptCount val="2"/>
                <c:pt idx="0">
                  <c:v>OH-State</c:v>
                </c:pt>
                <c:pt idx="1">
                  <c:v>UC</c:v>
                </c:pt>
              </c:strCache>
            </c:strRef>
          </c:cat>
          <c:val>
            <c:numRef>
              <c:f>'Independent Sample t-test Ex2'!$B$26:$C$26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728512"/>
        <c:axId val="2045730592"/>
      </c:barChart>
      <c:catAx>
        <c:axId val="204572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5730592"/>
        <c:crosses val="autoZero"/>
        <c:auto val="1"/>
        <c:lblAlgn val="ctr"/>
        <c:lblOffset val="100"/>
        <c:noMultiLvlLbl val="0"/>
      </c:catAx>
      <c:valAx>
        <c:axId val="2045730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 Score</a:t>
                </a:r>
              </a:p>
            </c:rich>
          </c:tx>
          <c:layout>
            <c:manualLayout>
              <c:xMode val="edge"/>
              <c:yMode val="edge"/>
              <c:x val="0.0281973816717019"/>
              <c:y val="0.35009930008748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457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'Independent Sample t-test Ex3'!$B$29:$C$29</c:f>
                <c:numCache>
                  <c:formatCode>General</c:formatCode>
                  <c:ptCount val="2"/>
                  <c:pt idx="0">
                    <c:v>1.778933743329946</c:v>
                  </c:pt>
                  <c:pt idx="1">
                    <c:v>1.623565493683794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'Independent Sample t-test Ex3'!$B$3:$C$3</c:f>
              <c:strCache>
                <c:ptCount val="2"/>
                <c:pt idx="0">
                  <c:v>OH-State</c:v>
                </c:pt>
                <c:pt idx="1">
                  <c:v>UC</c:v>
                </c:pt>
              </c:strCache>
            </c:strRef>
          </c:cat>
          <c:val>
            <c:numRef>
              <c:f>'Independent Sample t-test Ex3'!$B$26:$C$26</c:f>
              <c:numCache>
                <c:formatCode>0.00</c:formatCode>
                <c:ptCount val="2"/>
                <c:pt idx="0">
                  <c:v>154.15</c:v>
                </c:pt>
                <c:pt idx="1">
                  <c:v>159.0526315789474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140944"/>
        <c:axId val="2117143760"/>
      </c:barChart>
      <c:catAx>
        <c:axId val="211714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143760"/>
        <c:crosses val="autoZero"/>
        <c:auto val="1"/>
        <c:lblAlgn val="ctr"/>
        <c:lblOffset val="100"/>
        <c:noMultiLvlLbl val="0"/>
      </c:catAx>
      <c:valAx>
        <c:axId val="2117143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 Score</a:t>
                </a:r>
              </a:p>
            </c:rich>
          </c:tx>
          <c:layout>
            <c:manualLayout>
              <c:xMode val="edge"/>
              <c:yMode val="edge"/>
              <c:x val="0.0281973816717019"/>
              <c:y val="0.35009930008748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17140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16</xdr:row>
      <xdr:rowOff>9525</xdr:rowOff>
    </xdr:from>
    <xdr:to>
      <xdr:col>9</xdr:col>
      <xdr:colOff>533399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18</xdr:row>
      <xdr:rowOff>95250</xdr:rowOff>
    </xdr:from>
    <xdr:to>
      <xdr:col>8</xdr:col>
      <xdr:colOff>542924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18</xdr:row>
      <xdr:rowOff>57150</xdr:rowOff>
    </xdr:from>
    <xdr:to>
      <xdr:col>8</xdr:col>
      <xdr:colOff>533399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18</xdr:row>
      <xdr:rowOff>85725</xdr:rowOff>
    </xdr:from>
    <xdr:to>
      <xdr:col>8</xdr:col>
      <xdr:colOff>409574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9" sqref="I9"/>
    </sheetView>
  </sheetViews>
  <sheetFormatPr baseColWidth="10" defaultColWidth="8.83203125" defaultRowHeight="15" x14ac:dyDescent="0.2"/>
  <cols>
    <col min="5" max="5" width="9.33203125" customWidth="1"/>
  </cols>
  <sheetData>
    <row r="1" spans="1:7" x14ac:dyDescent="0.2">
      <c r="A1" s="4" t="s">
        <v>15</v>
      </c>
      <c r="B1" s="4"/>
      <c r="C1" s="4"/>
    </row>
    <row r="3" spans="1:7" x14ac:dyDescent="0.2">
      <c r="B3" s="5" t="s">
        <v>2</v>
      </c>
      <c r="D3" s="7" t="s">
        <v>0</v>
      </c>
    </row>
    <row r="4" spans="1:7" x14ac:dyDescent="0.2">
      <c r="B4">
        <v>165</v>
      </c>
      <c r="C4" s="1"/>
      <c r="D4" s="8" t="s">
        <v>6</v>
      </c>
    </row>
    <row r="5" spans="1:7" x14ac:dyDescent="0.2">
      <c r="B5">
        <v>152</v>
      </c>
      <c r="C5" s="1"/>
      <c r="D5" s="7"/>
    </row>
    <row r="6" spans="1:7" x14ac:dyDescent="0.2">
      <c r="B6">
        <v>142</v>
      </c>
      <c r="C6" s="1"/>
      <c r="D6" s="7" t="s">
        <v>1</v>
      </c>
      <c r="E6" s="1"/>
    </row>
    <row r="7" spans="1:7" x14ac:dyDescent="0.2">
      <c r="B7">
        <v>137</v>
      </c>
      <c r="C7" s="1"/>
      <c r="D7" s="7" t="s">
        <v>7</v>
      </c>
      <c r="E7" s="17"/>
      <c r="F7" s="9" t="s">
        <v>8</v>
      </c>
      <c r="G7" s="7" t="s">
        <v>38</v>
      </c>
    </row>
    <row r="8" spans="1:7" x14ac:dyDescent="0.2">
      <c r="B8">
        <v>156</v>
      </c>
      <c r="C8" s="1"/>
    </row>
    <row r="9" spans="1:7" x14ac:dyDescent="0.2">
      <c r="B9">
        <v>162</v>
      </c>
      <c r="C9" s="1"/>
      <c r="D9" s="13" t="s">
        <v>26</v>
      </c>
    </row>
    <row r="10" spans="1:7" ht="17" x14ac:dyDescent="0.25">
      <c r="B10">
        <v>154</v>
      </c>
      <c r="C10" s="1"/>
      <c r="D10" s="14" t="s">
        <v>25</v>
      </c>
      <c r="E10" s="1"/>
    </row>
    <row r="11" spans="1:7" ht="17" x14ac:dyDescent="0.25">
      <c r="B11">
        <v>153</v>
      </c>
      <c r="C11" s="1"/>
      <c r="D11" s="14" t="s">
        <v>27</v>
      </c>
      <c r="E11" s="1"/>
    </row>
    <row r="12" spans="1:7" x14ac:dyDescent="0.2">
      <c r="B12">
        <v>150</v>
      </c>
      <c r="C12" s="1"/>
    </row>
    <row r="13" spans="1:7" x14ac:dyDescent="0.2">
      <c r="B13">
        <v>151</v>
      </c>
      <c r="C13" s="1"/>
    </row>
    <row r="14" spans="1:7" x14ac:dyDescent="0.2">
      <c r="B14">
        <v>159</v>
      </c>
      <c r="C14" s="1"/>
    </row>
    <row r="15" spans="1:7" x14ac:dyDescent="0.2">
      <c r="B15">
        <v>158</v>
      </c>
      <c r="C15" s="1"/>
    </row>
    <row r="16" spans="1:7" x14ac:dyDescent="0.2">
      <c r="B16">
        <v>171</v>
      </c>
      <c r="C16" s="1"/>
    </row>
    <row r="17" spans="1:3" x14ac:dyDescent="0.2">
      <c r="B17">
        <v>146</v>
      </c>
      <c r="C17" s="1"/>
    </row>
    <row r="18" spans="1:3" x14ac:dyDescent="0.2">
      <c r="B18">
        <v>164</v>
      </c>
      <c r="C18" s="1"/>
    </row>
    <row r="19" spans="1:3" x14ac:dyDescent="0.2">
      <c r="B19">
        <v>152</v>
      </c>
      <c r="C19" s="1"/>
    </row>
    <row r="20" spans="1:3" x14ac:dyDescent="0.2">
      <c r="B20">
        <v>156</v>
      </c>
      <c r="C20" s="1"/>
    </row>
    <row r="21" spans="1:3" x14ac:dyDescent="0.2">
      <c r="B21">
        <v>151</v>
      </c>
      <c r="C21" s="1"/>
    </row>
    <row r="22" spans="1:3" x14ac:dyDescent="0.2">
      <c r="B22">
        <v>148</v>
      </c>
      <c r="C22" s="1"/>
    </row>
    <row r="23" spans="1:3" x14ac:dyDescent="0.2">
      <c r="A23" s="1"/>
      <c r="B23">
        <v>156</v>
      </c>
      <c r="C23" s="1"/>
    </row>
    <row r="25" spans="1:3" x14ac:dyDescent="0.2">
      <c r="A25" s="4" t="s">
        <v>3</v>
      </c>
      <c r="B25" s="6"/>
    </row>
    <row r="26" spans="1:3" x14ac:dyDescent="0.2">
      <c r="A26" s="4" t="s">
        <v>4</v>
      </c>
      <c r="B26" s="6"/>
    </row>
    <row r="27" spans="1:3" x14ac:dyDescent="0.2">
      <c r="A27" s="4" t="s">
        <v>5</v>
      </c>
      <c r="B27" s="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6.83203125" customWidth="1"/>
    <col min="2" max="4" width="11" customWidth="1"/>
    <col min="5" max="5" width="6.33203125" customWidth="1"/>
    <col min="7" max="7" width="9.33203125" customWidth="1"/>
  </cols>
  <sheetData>
    <row r="1" spans="1:9" x14ac:dyDescent="0.2">
      <c r="A1" s="4" t="s">
        <v>14</v>
      </c>
      <c r="B1" s="4"/>
      <c r="C1" s="4"/>
      <c r="D1" s="4"/>
      <c r="E1" s="4"/>
    </row>
    <row r="3" spans="1:9" x14ac:dyDescent="0.2">
      <c r="B3" s="3" t="s">
        <v>9</v>
      </c>
      <c r="C3" s="3" t="s">
        <v>10</v>
      </c>
      <c r="D3" s="3" t="s">
        <v>16</v>
      </c>
      <c r="E3" s="4"/>
      <c r="F3" s="7" t="s">
        <v>0</v>
      </c>
      <c r="G3">
        <v>20</v>
      </c>
    </row>
    <row r="4" spans="1:9" x14ac:dyDescent="0.2">
      <c r="B4" s="2">
        <v>165</v>
      </c>
      <c r="C4" s="11">
        <v>169</v>
      </c>
      <c r="D4" s="11">
        <f>B4-C4</f>
        <v>-4</v>
      </c>
      <c r="E4" s="10"/>
      <c r="F4" s="8"/>
    </row>
    <row r="5" spans="1:9" x14ac:dyDescent="0.2">
      <c r="B5" s="2">
        <v>152</v>
      </c>
      <c r="C5" s="2">
        <v>153</v>
      </c>
      <c r="D5" s="11">
        <f t="shared" ref="D5:D23" si="0">B5-C5</f>
        <v>-1</v>
      </c>
      <c r="E5" s="10"/>
      <c r="F5" s="7"/>
    </row>
    <row r="6" spans="1:9" x14ac:dyDescent="0.2">
      <c r="B6" s="2">
        <v>142</v>
      </c>
      <c r="C6" s="2">
        <v>148</v>
      </c>
      <c r="D6" s="11">
        <f t="shared" si="0"/>
        <v>-6</v>
      </c>
      <c r="E6" s="10"/>
      <c r="F6" s="7" t="s">
        <v>1</v>
      </c>
      <c r="G6" s="1"/>
    </row>
    <row r="7" spans="1:9" x14ac:dyDescent="0.2">
      <c r="B7" s="2">
        <v>137</v>
      </c>
      <c r="C7" s="2">
        <v>142</v>
      </c>
      <c r="D7" s="11">
        <f t="shared" si="0"/>
        <v>-5</v>
      </c>
      <c r="E7" s="10"/>
      <c r="F7" s="7" t="s">
        <v>7</v>
      </c>
      <c r="G7" s="17"/>
      <c r="H7" s="9" t="s">
        <v>8</v>
      </c>
      <c r="I7" s="7" t="s">
        <v>39</v>
      </c>
    </row>
    <row r="8" spans="1:9" x14ac:dyDescent="0.2">
      <c r="B8" s="2">
        <v>156</v>
      </c>
      <c r="C8" s="2">
        <v>155</v>
      </c>
      <c r="D8" s="11">
        <f t="shared" si="0"/>
        <v>1</v>
      </c>
      <c r="E8" s="10"/>
    </row>
    <row r="9" spans="1:9" x14ac:dyDescent="0.2">
      <c r="B9" s="2">
        <v>162</v>
      </c>
      <c r="C9" s="2">
        <v>163</v>
      </c>
      <c r="D9" s="11">
        <f t="shared" si="0"/>
        <v>-1</v>
      </c>
      <c r="E9" s="10"/>
      <c r="F9" s="13" t="s">
        <v>26</v>
      </c>
    </row>
    <row r="10" spans="1:9" ht="17" x14ac:dyDescent="0.25">
      <c r="B10" s="2">
        <v>154</v>
      </c>
      <c r="C10" s="2">
        <v>165</v>
      </c>
      <c r="D10" s="11">
        <f t="shared" si="0"/>
        <v>-11</v>
      </c>
      <c r="E10" s="10"/>
      <c r="F10" s="14" t="s">
        <v>25</v>
      </c>
      <c r="G10" s="1"/>
    </row>
    <row r="11" spans="1:9" ht="17" x14ac:dyDescent="0.25">
      <c r="B11" s="2">
        <v>153</v>
      </c>
      <c r="C11" s="2">
        <v>152</v>
      </c>
      <c r="D11" s="11">
        <f t="shared" si="0"/>
        <v>1</v>
      </c>
      <c r="E11" s="10"/>
      <c r="F11" s="14" t="s">
        <v>27</v>
      </c>
      <c r="G11" s="1"/>
    </row>
    <row r="12" spans="1:9" x14ac:dyDescent="0.2">
      <c r="B12" s="2">
        <v>150</v>
      </c>
      <c r="C12" s="2">
        <v>156</v>
      </c>
      <c r="D12" s="11">
        <f t="shared" si="0"/>
        <v>-6</v>
      </c>
      <c r="E12" s="10"/>
    </row>
    <row r="13" spans="1:9" x14ac:dyDescent="0.2">
      <c r="B13" s="2">
        <v>151</v>
      </c>
      <c r="C13" s="2">
        <v>150</v>
      </c>
      <c r="D13" s="11">
        <f t="shared" si="0"/>
        <v>1</v>
      </c>
      <c r="E13" s="10"/>
      <c r="F13" s="13" t="s">
        <v>28</v>
      </c>
      <c r="G13" s="15" t="s">
        <v>30</v>
      </c>
      <c r="H13" s="15" t="s">
        <v>31</v>
      </c>
      <c r="I13" s="16" t="s">
        <v>32</v>
      </c>
    </row>
    <row r="14" spans="1:9" x14ac:dyDescent="0.2">
      <c r="B14" s="2">
        <v>159</v>
      </c>
      <c r="C14" s="2">
        <v>165</v>
      </c>
      <c r="D14" s="11">
        <f t="shared" si="0"/>
        <v>-6</v>
      </c>
      <c r="E14" s="10"/>
      <c r="F14" s="7" t="s">
        <v>29</v>
      </c>
      <c r="G14" s="17"/>
      <c r="H14" s="17"/>
      <c r="I14" s="17"/>
    </row>
    <row r="15" spans="1:9" x14ac:dyDescent="0.2">
      <c r="B15" s="2">
        <v>158</v>
      </c>
      <c r="C15" s="2">
        <v>158</v>
      </c>
      <c r="D15" s="11">
        <f t="shared" si="0"/>
        <v>0</v>
      </c>
      <c r="E15" s="10"/>
    </row>
    <row r="16" spans="1:9" x14ac:dyDescent="0.2">
      <c r="B16" s="2">
        <v>171</v>
      </c>
      <c r="C16" s="2">
        <v>173</v>
      </c>
      <c r="D16" s="11">
        <f t="shared" si="0"/>
        <v>-2</v>
      </c>
      <c r="E16" s="10"/>
    </row>
    <row r="17" spans="1:8" x14ac:dyDescent="0.2">
      <c r="B17" s="2">
        <v>146</v>
      </c>
      <c r="C17" s="2">
        <v>149</v>
      </c>
      <c r="D17" s="11">
        <f t="shared" si="0"/>
        <v>-3</v>
      </c>
      <c r="E17" s="10"/>
    </row>
    <row r="18" spans="1:8" x14ac:dyDescent="0.2">
      <c r="B18" s="2">
        <v>164</v>
      </c>
      <c r="C18" s="2">
        <v>165</v>
      </c>
      <c r="D18" s="11">
        <f t="shared" si="0"/>
        <v>-1</v>
      </c>
      <c r="E18" s="10"/>
      <c r="G18" s="3"/>
      <c r="H18" s="4"/>
    </row>
    <row r="19" spans="1:8" x14ac:dyDescent="0.2">
      <c r="B19" s="2">
        <v>152</v>
      </c>
      <c r="C19" s="2">
        <v>152</v>
      </c>
      <c r="D19" s="11">
        <f t="shared" si="0"/>
        <v>0</v>
      </c>
      <c r="E19" s="10"/>
      <c r="G19" s="1"/>
      <c r="H19" s="1"/>
    </row>
    <row r="20" spans="1:8" x14ac:dyDescent="0.2">
      <c r="B20" s="2">
        <v>156</v>
      </c>
      <c r="C20" s="2">
        <v>165</v>
      </c>
      <c r="D20" s="11">
        <f t="shared" si="0"/>
        <v>-9</v>
      </c>
      <c r="E20" s="10"/>
    </row>
    <row r="21" spans="1:8" x14ac:dyDescent="0.2">
      <c r="B21" s="2">
        <v>151</v>
      </c>
      <c r="C21" s="2">
        <v>153</v>
      </c>
      <c r="D21" s="11">
        <f t="shared" si="0"/>
        <v>-2</v>
      </c>
      <c r="E21" s="10"/>
    </row>
    <row r="22" spans="1:8" x14ac:dyDescent="0.2">
      <c r="B22" s="2">
        <v>148</v>
      </c>
      <c r="C22" s="2">
        <v>150</v>
      </c>
      <c r="D22" s="11">
        <f t="shared" si="0"/>
        <v>-2</v>
      </c>
      <c r="E22" s="10"/>
    </row>
    <row r="23" spans="1:8" x14ac:dyDescent="0.2">
      <c r="A23" s="1"/>
      <c r="B23" s="2">
        <v>156</v>
      </c>
      <c r="C23" s="2">
        <v>155</v>
      </c>
      <c r="D23" s="11">
        <f t="shared" si="0"/>
        <v>1</v>
      </c>
      <c r="E23" s="10"/>
    </row>
    <row r="24" spans="1:8" x14ac:dyDescent="0.2">
      <c r="B24" s="2"/>
      <c r="C24" s="2"/>
      <c r="D24" s="2"/>
    </row>
    <row r="25" spans="1:8" x14ac:dyDescent="0.2">
      <c r="A25" s="4" t="s">
        <v>3</v>
      </c>
      <c r="B25" s="12">
        <f>AVERAGE(B4:B23)</f>
        <v>154.15</v>
      </c>
      <c r="C25" s="12">
        <f>AVERAGE(C4:C23)</f>
        <v>156.9</v>
      </c>
      <c r="D25" s="12">
        <f>AVERAGE(D4:D23)</f>
        <v>-2.75</v>
      </c>
      <c r="E25" s="6"/>
    </row>
    <row r="26" spans="1:8" x14ac:dyDescent="0.2">
      <c r="A26" s="4" t="s">
        <v>4</v>
      </c>
      <c r="B26" s="12">
        <f>STDEV(B4:B23)</f>
        <v>7.9556335551078448</v>
      </c>
      <c r="C26" s="12">
        <f>STDEV(C4:C23)</f>
        <v>8.1169089268215764</v>
      </c>
      <c r="D26" s="12">
        <f>STDEV(D4:D23)</f>
        <v>3.4622019157269204</v>
      </c>
      <c r="E26" s="6"/>
    </row>
    <row r="27" spans="1:8" x14ac:dyDescent="0.2">
      <c r="A27" s="4" t="s">
        <v>5</v>
      </c>
      <c r="B27" s="12">
        <f>B26/SQRT(20)</f>
        <v>1.7789337433299459</v>
      </c>
      <c r="C27" s="12">
        <f>C26/SQRT(20)</f>
        <v>1.8149960127547911</v>
      </c>
      <c r="D27" s="12">
        <f>D26/SQRT(20)</f>
        <v>0.77417188353953914</v>
      </c>
      <c r="E27" s="6"/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6.83203125" customWidth="1"/>
    <col min="2" max="4" width="11" customWidth="1"/>
    <col min="5" max="5" width="6.33203125" customWidth="1"/>
    <col min="7" max="7" width="9.33203125" customWidth="1"/>
  </cols>
  <sheetData>
    <row r="1" spans="1:9" x14ac:dyDescent="0.2">
      <c r="A1" s="4" t="s">
        <v>14</v>
      </c>
      <c r="B1" s="4"/>
      <c r="C1" s="4"/>
      <c r="D1" s="4"/>
      <c r="E1" s="4"/>
    </row>
    <row r="2" spans="1:9" x14ac:dyDescent="0.2">
      <c r="B2" s="3"/>
      <c r="C2" s="4"/>
      <c r="G2" s="3" t="s">
        <v>12</v>
      </c>
      <c r="H2" s="3" t="s">
        <v>13</v>
      </c>
    </row>
    <row r="3" spans="1:9" x14ac:dyDescent="0.2">
      <c r="B3" s="3" t="s">
        <v>12</v>
      </c>
      <c r="C3" s="3" t="s">
        <v>13</v>
      </c>
      <c r="D3" s="3"/>
      <c r="E3" s="4"/>
      <c r="F3" s="7" t="s">
        <v>0</v>
      </c>
      <c r="G3">
        <v>20</v>
      </c>
      <c r="H3">
        <v>20</v>
      </c>
    </row>
    <row r="4" spans="1:9" x14ac:dyDescent="0.2">
      <c r="B4" s="2">
        <v>165</v>
      </c>
      <c r="C4" s="11">
        <v>169</v>
      </c>
      <c r="D4" s="11"/>
      <c r="E4" s="10"/>
      <c r="F4" s="7" t="s">
        <v>21</v>
      </c>
      <c r="G4">
        <f>G3-1</f>
        <v>19</v>
      </c>
      <c r="H4">
        <f>H3-1</f>
        <v>19</v>
      </c>
    </row>
    <row r="5" spans="1:9" x14ac:dyDescent="0.2">
      <c r="B5" s="2">
        <v>152</v>
      </c>
      <c r="C5" s="2">
        <v>153</v>
      </c>
      <c r="D5" s="11"/>
      <c r="E5" s="10"/>
    </row>
    <row r="6" spans="1:9" x14ac:dyDescent="0.2">
      <c r="B6" s="2">
        <v>142</v>
      </c>
      <c r="C6" s="2">
        <v>148</v>
      </c>
      <c r="D6" s="11"/>
      <c r="E6" s="10"/>
      <c r="F6" s="8" t="s">
        <v>19</v>
      </c>
      <c r="G6" s="1"/>
      <c r="H6" t="s">
        <v>11</v>
      </c>
    </row>
    <row r="7" spans="1:9" ht="18" x14ac:dyDescent="0.25">
      <c r="B7" s="2">
        <v>137</v>
      </c>
      <c r="C7" s="2">
        <v>142</v>
      </c>
      <c r="D7" s="11"/>
      <c r="E7" s="10"/>
      <c r="F7" s="7" t="s">
        <v>20</v>
      </c>
      <c r="G7" s="1"/>
    </row>
    <row r="8" spans="1:9" x14ac:dyDescent="0.2">
      <c r="B8" s="2">
        <v>156</v>
      </c>
      <c r="C8" s="2">
        <v>155</v>
      </c>
      <c r="D8" s="11"/>
      <c r="E8" s="10"/>
      <c r="F8" s="7" t="s">
        <v>22</v>
      </c>
      <c r="G8" s="1"/>
    </row>
    <row r="9" spans="1:9" x14ac:dyDescent="0.2">
      <c r="B9" s="2">
        <v>162</v>
      </c>
      <c r="C9" s="2">
        <v>163</v>
      </c>
      <c r="D9" s="11"/>
      <c r="E9" s="10"/>
    </row>
    <row r="10" spans="1:9" x14ac:dyDescent="0.2">
      <c r="B10" s="2">
        <v>154</v>
      </c>
      <c r="C10" s="2">
        <v>165</v>
      </c>
      <c r="D10" s="11"/>
      <c r="E10" s="10"/>
      <c r="F10" s="7" t="s">
        <v>1</v>
      </c>
      <c r="G10" s="1"/>
    </row>
    <row r="11" spans="1:9" x14ac:dyDescent="0.2">
      <c r="B11" s="2">
        <v>153</v>
      </c>
      <c r="C11" s="2">
        <v>152</v>
      </c>
      <c r="D11" s="11"/>
      <c r="E11" s="10"/>
      <c r="F11" s="7" t="s">
        <v>7</v>
      </c>
      <c r="G11" s="1">
        <f>-_xlfn.T.INV.2T(0.05,SUM(G4:H4))</f>
        <v>-2.0243941639119702</v>
      </c>
      <c r="H11" s="9" t="s">
        <v>8</v>
      </c>
      <c r="I11" s="13" t="s">
        <v>24</v>
      </c>
    </row>
    <row r="12" spans="1:9" x14ac:dyDescent="0.2">
      <c r="B12" s="2">
        <v>150</v>
      </c>
      <c r="C12" s="2">
        <v>156</v>
      </c>
      <c r="D12" s="11"/>
      <c r="E12" s="10"/>
    </row>
    <row r="13" spans="1:9" x14ac:dyDescent="0.2">
      <c r="B13" s="2">
        <v>151</v>
      </c>
      <c r="C13" s="2">
        <v>150</v>
      </c>
      <c r="D13" s="11"/>
      <c r="E13" s="10"/>
      <c r="F13" s="13" t="s">
        <v>26</v>
      </c>
    </row>
    <row r="14" spans="1:9" ht="17" x14ac:dyDescent="0.25">
      <c r="B14" s="2">
        <v>159</v>
      </c>
      <c r="C14" s="2">
        <v>165</v>
      </c>
      <c r="D14" s="11"/>
      <c r="E14" s="10"/>
      <c r="F14" s="14" t="s">
        <v>25</v>
      </c>
      <c r="G14" s="1"/>
    </row>
    <row r="15" spans="1:9" ht="17" x14ac:dyDescent="0.25">
      <c r="B15" s="2">
        <v>158</v>
      </c>
      <c r="C15" s="2">
        <v>158</v>
      </c>
      <c r="D15" s="11"/>
      <c r="E15" s="10"/>
      <c r="F15" s="14" t="s">
        <v>27</v>
      </c>
      <c r="G15" s="1"/>
    </row>
    <row r="16" spans="1:9" x14ac:dyDescent="0.2">
      <c r="B16" s="2">
        <v>171</v>
      </c>
      <c r="C16" s="2">
        <v>173</v>
      </c>
      <c r="D16" s="11"/>
      <c r="E16" s="10"/>
    </row>
    <row r="17" spans="1:9" x14ac:dyDescent="0.2">
      <c r="B17" s="2">
        <v>146</v>
      </c>
      <c r="C17" s="2">
        <v>149</v>
      </c>
      <c r="D17" s="11"/>
      <c r="E17" s="10"/>
      <c r="F17" s="13" t="s">
        <v>28</v>
      </c>
      <c r="G17" s="15"/>
      <c r="H17" s="15"/>
      <c r="I17" s="16"/>
    </row>
    <row r="18" spans="1:9" x14ac:dyDescent="0.2">
      <c r="B18" s="2">
        <v>164</v>
      </c>
      <c r="C18" s="2">
        <v>165</v>
      </c>
      <c r="D18" s="11"/>
      <c r="E18" s="10"/>
      <c r="F18" s="7" t="s">
        <v>29</v>
      </c>
      <c r="G18" s="17"/>
      <c r="H18" s="17"/>
      <c r="I18" s="17"/>
    </row>
    <row r="19" spans="1:9" x14ac:dyDescent="0.2">
      <c r="B19" s="2">
        <v>152</v>
      </c>
      <c r="C19" s="2">
        <v>152</v>
      </c>
      <c r="D19" s="11"/>
      <c r="E19" s="10"/>
    </row>
    <row r="20" spans="1:9" x14ac:dyDescent="0.2">
      <c r="B20" s="2">
        <v>156</v>
      </c>
      <c r="C20" s="2">
        <v>165</v>
      </c>
      <c r="D20" s="11"/>
      <c r="E20" s="10"/>
    </row>
    <row r="21" spans="1:9" x14ac:dyDescent="0.2">
      <c r="B21" s="2">
        <v>151</v>
      </c>
      <c r="C21" s="2">
        <v>153</v>
      </c>
      <c r="D21" s="11"/>
      <c r="E21" s="10"/>
    </row>
    <row r="22" spans="1:9" x14ac:dyDescent="0.2">
      <c r="B22" s="2">
        <v>148</v>
      </c>
      <c r="C22" s="2">
        <v>150</v>
      </c>
      <c r="D22" s="11"/>
      <c r="E22" s="10"/>
    </row>
    <row r="23" spans="1:9" x14ac:dyDescent="0.2">
      <c r="A23" s="1"/>
      <c r="B23" s="2">
        <v>156</v>
      </c>
      <c r="C23" s="2">
        <v>155</v>
      </c>
      <c r="D23" s="11"/>
      <c r="E23" s="10"/>
      <c r="G23" s="3"/>
      <c r="H23" s="4"/>
    </row>
    <row r="24" spans="1:9" x14ac:dyDescent="0.2">
      <c r="A24" s="1"/>
      <c r="B24" s="2"/>
      <c r="C24" s="2"/>
      <c r="D24" s="11"/>
      <c r="E24" s="10"/>
      <c r="G24" s="1"/>
      <c r="H24" s="1"/>
    </row>
    <row r="25" spans="1:9" x14ac:dyDescent="0.2">
      <c r="A25" s="4" t="s">
        <v>17</v>
      </c>
      <c r="B25" s="3">
        <f>SUM(B4:B23)</f>
        <v>3083</v>
      </c>
      <c r="C25" s="3">
        <f t="shared" ref="C25" si="0">SUM(C4:C23)</f>
        <v>3138</v>
      </c>
      <c r="D25" s="3"/>
    </row>
    <row r="26" spans="1:9" x14ac:dyDescent="0.2">
      <c r="A26" s="4" t="s">
        <v>3</v>
      </c>
      <c r="B26" s="12">
        <f>AVERAGE(B4:B23)</f>
        <v>154.15</v>
      </c>
      <c r="C26" s="12">
        <f>AVERAGE(C4:C23)</f>
        <v>156.9</v>
      </c>
      <c r="D26" s="12"/>
      <c r="E26" s="6"/>
    </row>
    <row r="27" spans="1:9" x14ac:dyDescent="0.2">
      <c r="A27" s="4" t="s">
        <v>18</v>
      </c>
      <c r="B27" s="12">
        <f>VAR(B4:B23)</f>
        <v>63.292105263157879</v>
      </c>
      <c r="C27" s="12">
        <f>VAR(C4:C23)</f>
        <v>65.884210526315798</v>
      </c>
      <c r="D27" s="12"/>
      <c r="E27" s="6"/>
    </row>
    <row r="28" spans="1:9" x14ac:dyDescent="0.2">
      <c r="A28" s="4" t="s">
        <v>4</v>
      </c>
      <c r="B28" s="12">
        <f>STDEV(B4:B23)</f>
        <v>7.9556335551078448</v>
      </c>
      <c r="C28" s="12">
        <f>STDEV(C4:C23)</f>
        <v>8.1169089268215764</v>
      </c>
      <c r="D28" s="12"/>
      <c r="E28" s="6"/>
    </row>
    <row r="29" spans="1:9" x14ac:dyDescent="0.2">
      <c r="A29" s="4" t="s">
        <v>5</v>
      </c>
      <c r="B29" s="12">
        <f>B28/SQRT(20)</f>
        <v>1.7789337433299459</v>
      </c>
      <c r="C29" s="12">
        <f>C28/SQRT(20)</f>
        <v>1.8149960127547911</v>
      </c>
      <c r="D29" s="12"/>
      <c r="E29" s="6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6.83203125" customWidth="1"/>
    <col min="2" max="4" width="11" customWidth="1"/>
    <col min="5" max="5" width="6.33203125" customWidth="1"/>
    <col min="7" max="7" width="9.33203125" customWidth="1"/>
  </cols>
  <sheetData>
    <row r="1" spans="1:9" x14ac:dyDescent="0.2">
      <c r="A1" s="4" t="s">
        <v>14</v>
      </c>
      <c r="B1" s="4"/>
      <c r="C1" s="4"/>
      <c r="D1" s="4"/>
      <c r="E1" s="4"/>
    </row>
    <row r="2" spans="1:9" x14ac:dyDescent="0.2">
      <c r="B2" s="3"/>
      <c r="C2" s="4"/>
      <c r="G2" s="3" t="s">
        <v>12</v>
      </c>
      <c r="H2" s="3" t="s">
        <v>13</v>
      </c>
    </row>
    <row r="3" spans="1:9" x14ac:dyDescent="0.2">
      <c r="B3" s="3" t="s">
        <v>12</v>
      </c>
      <c r="C3" s="3" t="s">
        <v>13</v>
      </c>
      <c r="D3" s="3"/>
      <c r="E3" s="4"/>
      <c r="F3" s="7" t="s">
        <v>0</v>
      </c>
    </row>
    <row r="4" spans="1:9" x14ac:dyDescent="0.2">
      <c r="B4" s="2">
        <v>165</v>
      </c>
      <c r="C4" s="11">
        <v>169</v>
      </c>
      <c r="D4" s="11"/>
      <c r="E4" s="10"/>
      <c r="F4" s="7" t="s">
        <v>21</v>
      </c>
    </row>
    <row r="5" spans="1:9" x14ac:dyDescent="0.2">
      <c r="B5" s="2">
        <v>152</v>
      </c>
      <c r="C5" s="2">
        <v>159</v>
      </c>
      <c r="D5" s="11"/>
      <c r="E5" s="10"/>
    </row>
    <row r="6" spans="1:9" x14ac:dyDescent="0.2">
      <c r="B6" s="2">
        <v>142</v>
      </c>
      <c r="C6" s="2">
        <v>152</v>
      </c>
      <c r="D6" s="11"/>
      <c r="E6" s="10"/>
      <c r="F6" s="8" t="s">
        <v>19</v>
      </c>
      <c r="G6" s="1"/>
      <c r="H6" t="s">
        <v>11</v>
      </c>
    </row>
    <row r="7" spans="1:9" ht="18" x14ac:dyDescent="0.25">
      <c r="B7" s="2">
        <v>137</v>
      </c>
      <c r="C7" s="2">
        <v>142</v>
      </c>
      <c r="D7" s="11"/>
      <c r="E7" s="10"/>
      <c r="F7" s="7" t="s">
        <v>20</v>
      </c>
      <c r="G7" s="1"/>
    </row>
    <row r="8" spans="1:9" x14ac:dyDescent="0.2">
      <c r="B8" s="2">
        <v>156</v>
      </c>
      <c r="C8" s="2">
        <v>155</v>
      </c>
      <c r="D8" s="11"/>
      <c r="E8" s="10"/>
      <c r="F8" s="7" t="s">
        <v>22</v>
      </c>
      <c r="G8" s="1"/>
    </row>
    <row r="9" spans="1:9" x14ac:dyDescent="0.2">
      <c r="B9" s="2">
        <v>162</v>
      </c>
      <c r="C9" s="2">
        <v>163</v>
      </c>
      <c r="D9" s="11"/>
      <c r="E9" s="10"/>
    </row>
    <row r="10" spans="1:9" x14ac:dyDescent="0.2">
      <c r="B10" s="2">
        <v>154</v>
      </c>
      <c r="C10" s="2">
        <v>165</v>
      </c>
      <c r="D10" s="11"/>
      <c r="E10" s="10"/>
      <c r="F10" s="7" t="s">
        <v>1</v>
      </c>
      <c r="G10" s="1"/>
    </row>
    <row r="11" spans="1:9" x14ac:dyDescent="0.2">
      <c r="B11" s="2">
        <v>153</v>
      </c>
      <c r="C11" s="2">
        <v>154</v>
      </c>
      <c r="D11" s="11"/>
      <c r="E11" s="10"/>
      <c r="F11" s="7" t="s">
        <v>7</v>
      </c>
      <c r="G11" s="1"/>
      <c r="H11" s="9" t="s">
        <v>8</v>
      </c>
      <c r="I11" s="7" t="s">
        <v>39</v>
      </c>
    </row>
    <row r="12" spans="1:9" x14ac:dyDescent="0.2">
      <c r="B12" s="2">
        <v>150</v>
      </c>
      <c r="C12" s="2">
        <v>156</v>
      </c>
      <c r="D12" s="11"/>
      <c r="E12" s="10"/>
    </row>
    <row r="13" spans="1:9" x14ac:dyDescent="0.2">
      <c r="B13" s="2">
        <v>151</v>
      </c>
      <c r="C13" s="2">
        <v>156</v>
      </c>
      <c r="D13" s="11"/>
      <c r="E13" s="10"/>
      <c r="F13" s="13" t="s">
        <v>26</v>
      </c>
    </row>
    <row r="14" spans="1:9" ht="17" x14ac:dyDescent="0.25">
      <c r="B14" s="2">
        <v>159</v>
      </c>
      <c r="C14" s="2">
        <v>165</v>
      </c>
      <c r="D14" s="11"/>
      <c r="E14" s="10"/>
      <c r="F14" s="14" t="s">
        <v>25</v>
      </c>
      <c r="G14" s="1"/>
    </row>
    <row r="15" spans="1:9" ht="17" x14ac:dyDescent="0.25">
      <c r="B15" s="2">
        <v>158</v>
      </c>
      <c r="C15" s="2">
        <v>158</v>
      </c>
      <c r="D15" s="11"/>
      <c r="E15" s="10"/>
      <c r="F15" s="14" t="s">
        <v>27</v>
      </c>
      <c r="G15" s="1"/>
    </row>
    <row r="16" spans="1:9" x14ac:dyDescent="0.2">
      <c r="B16" s="2">
        <v>171</v>
      </c>
      <c r="C16" s="2">
        <v>173</v>
      </c>
      <c r="D16" s="11"/>
      <c r="E16" s="10"/>
    </row>
    <row r="17" spans="1:8" x14ac:dyDescent="0.2">
      <c r="B17" s="2">
        <v>146</v>
      </c>
      <c r="C17" s="2">
        <v>158</v>
      </c>
      <c r="D17" s="11"/>
      <c r="E17" s="10"/>
      <c r="F17" s="13" t="s">
        <v>28</v>
      </c>
      <c r="G17" s="15"/>
    </row>
    <row r="18" spans="1:8" x14ac:dyDescent="0.2">
      <c r="B18" s="2">
        <v>164</v>
      </c>
      <c r="C18" s="2">
        <v>165</v>
      </c>
      <c r="D18" s="11"/>
      <c r="F18" s="7" t="s">
        <v>29</v>
      </c>
      <c r="G18" s="17"/>
    </row>
    <row r="19" spans="1:8" x14ac:dyDescent="0.2">
      <c r="B19" s="2">
        <v>152</v>
      </c>
      <c r="C19" s="2">
        <v>152</v>
      </c>
      <c r="D19" s="11"/>
    </row>
    <row r="20" spans="1:8" x14ac:dyDescent="0.2">
      <c r="B20" s="2">
        <v>156</v>
      </c>
      <c r="C20" s="2">
        <v>165</v>
      </c>
      <c r="D20" s="11"/>
    </row>
    <row r="21" spans="1:8" x14ac:dyDescent="0.2">
      <c r="B21" s="2">
        <v>151</v>
      </c>
      <c r="C21" s="2">
        <v>153</v>
      </c>
      <c r="D21" s="11"/>
    </row>
    <row r="22" spans="1:8" x14ac:dyDescent="0.2">
      <c r="B22" s="2">
        <v>148</v>
      </c>
      <c r="C22" s="2">
        <v>162</v>
      </c>
      <c r="D22" s="11"/>
      <c r="G22" s="3"/>
      <c r="H22" s="4"/>
    </row>
    <row r="23" spans="1:8" x14ac:dyDescent="0.2">
      <c r="A23" s="1"/>
      <c r="B23" s="2">
        <v>156</v>
      </c>
      <c r="C23" s="2">
        <v>169</v>
      </c>
      <c r="D23" s="11"/>
      <c r="G23" s="1"/>
      <c r="H23" s="1"/>
    </row>
    <row r="24" spans="1:8" x14ac:dyDescent="0.2">
      <c r="A24" s="1"/>
      <c r="B24" s="2"/>
      <c r="C24" s="2"/>
      <c r="D24" s="11"/>
    </row>
    <row r="25" spans="1:8" x14ac:dyDescent="0.2">
      <c r="A25" s="4" t="s">
        <v>17</v>
      </c>
      <c r="B25" s="3"/>
      <c r="C25" s="3"/>
      <c r="D25" s="3"/>
    </row>
    <row r="26" spans="1:8" x14ac:dyDescent="0.2">
      <c r="A26" s="4" t="s">
        <v>3</v>
      </c>
      <c r="B26" s="12"/>
      <c r="C26" s="12"/>
      <c r="D26" s="12"/>
    </row>
    <row r="27" spans="1:8" x14ac:dyDescent="0.2">
      <c r="A27" s="4" t="s">
        <v>18</v>
      </c>
      <c r="B27" s="12"/>
      <c r="C27" s="12"/>
      <c r="D27" s="12"/>
    </row>
    <row r="28" spans="1:8" x14ac:dyDescent="0.2">
      <c r="A28" s="4" t="s">
        <v>4</v>
      </c>
      <c r="B28" s="12"/>
      <c r="C28" s="12"/>
      <c r="D28" s="12"/>
    </row>
    <row r="29" spans="1:8" x14ac:dyDescent="0.2">
      <c r="A29" s="4" t="s">
        <v>5</v>
      </c>
      <c r="B29" s="12"/>
      <c r="C29" s="12"/>
      <c r="D29" s="12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6.83203125" customWidth="1"/>
    <col min="2" max="4" width="11" customWidth="1"/>
    <col min="5" max="5" width="6.33203125" customWidth="1"/>
    <col min="7" max="7" width="9.33203125" customWidth="1"/>
    <col min="10" max="11" width="14.33203125" customWidth="1"/>
    <col min="12" max="13" width="11" customWidth="1"/>
  </cols>
  <sheetData>
    <row r="1" spans="1:14" x14ac:dyDescent="0.2">
      <c r="A1" s="4" t="s">
        <v>14</v>
      </c>
      <c r="B1" s="4"/>
      <c r="C1" s="4"/>
      <c r="D1" s="4"/>
      <c r="E1" s="4"/>
    </row>
    <row r="2" spans="1:14" x14ac:dyDescent="0.2">
      <c r="B2" s="3"/>
      <c r="C2" s="4"/>
      <c r="G2" s="3" t="s">
        <v>12</v>
      </c>
      <c r="H2" s="3" t="s">
        <v>13</v>
      </c>
      <c r="L2" s="4" t="s">
        <v>37</v>
      </c>
    </row>
    <row r="3" spans="1:14" x14ac:dyDescent="0.2">
      <c r="B3" s="3" t="s">
        <v>12</v>
      </c>
      <c r="C3" s="3" t="s">
        <v>13</v>
      </c>
      <c r="D3" s="3"/>
      <c r="E3" s="4"/>
      <c r="F3" s="7" t="s">
        <v>0</v>
      </c>
      <c r="G3">
        <v>20</v>
      </c>
      <c r="H3">
        <v>19</v>
      </c>
      <c r="L3" s="16" t="s">
        <v>33</v>
      </c>
      <c r="M3" t="s">
        <v>36</v>
      </c>
    </row>
    <row r="4" spans="1:14" x14ac:dyDescent="0.2">
      <c r="B4" s="2">
        <v>165</v>
      </c>
      <c r="C4" s="11">
        <v>169</v>
      </c>
      <c r="D4" s="11"/>
      <c r="E4" s="10"/>
      <c r="F4" s="7" t="s">
        <v>21</v>
      </c>
      <c r="G4">
        <f>G3-1</f>
        <v>19</v>
      </c>
      <c r="H4">
        <v>18</v>
      </c>
      <c r="L4" s="2">
        <v>1</v>
      </c>
      <c r="M4" s="2">
        <v>165</v>
      </c>
      <c r="N4" t="s">
        <v>34</v>
      </c>
    </row>
    <row r="5" spans="1:14" x14ac:dyDescent="0.2">
      <c r="B5" s="2">
        <v>152</v>
      </c>
      <c r="C5" s="2">
        <v>159</v>
      </c>
      <c r="D5" s="11"/>
      <c r="E5" s="10"/>
      <c r="L5" s="2">
        <v>1</v>
      </c>
      <c r="M5" s="2">
        <v>152</v>
      </c>
      <c r="N5" t="s">
        <v>35</v>
      </c>
    </row>
    <row r="6" spans="1:14" x14ac:dyDescent="0.2">
      <c r="B6" s="2">
        <v>142</v>
      </c>
      <c r="C6" s="2">
        <v>152</v>
      </c>
      <c r="D6" s="11"/>
      <c r="E6" s="10"/>
      <c r="F6" s="8" t="s">
        <v>19</v>
      </c>
      <c r="G6" s="1">
        <f>B26-C26</f>
        <v>-4.9026315789473642</v>
      </c>
      <c r="H6" t="s">
        <v>11</v>
      </c>
      <c r="L6" s="2">
        <v>1</v>
      </c>
      <c r="M6" s="2">
        <v>142</v>
      </c>
    </row>
    <row r="7" spans="1:14" ht="18" x14ac:dyDescent="0.25">
      <c r="B7" s="2">
        <v>137</v>
      </c>
      <c r="C7" s="2">
        <v>142</v>
      </c>
      <c r="D7" s="11"/>
      <c r="E7" s="10"/>
      <c r="F7" s="7" t="s">
        <v>20</v>
      </c>
      <c r="G7" s="1">
        <f>(G4*B27+H4*C27)/(G4+H4)</f>
        <v>58.148577524893305</v>
      </c>
      <c r="L7" s="2">
        <v>1</v>
      </c>
      <c r="M7" s="2">
        <v>137</v>
      </c>
    </row>
    <row r="8" spans="1:14" x14ac:dyDescent="0.2">
      <c r="B8" s="2">
        <v>156</v>
      </c>
      <c r="C8" s="2">
        <v>155</v>
      </c>
      <c r="D8" s="11"/>
      <c r="E8" s="10"/>
      <c r="F8" s="7" t="s">
        <v>22</v>
      </c>
      <c r="G8" s="1">
        <f>SQRT(G7/G3+G7/H3)</f>
        <v>2.4429245434362601</v>
      </c>
      <c r="L8" s="2">
        <v>1</v>
      </c>
      <c r="M8" s="2">
        <v>156</v>
      </c>
    </row>
    <row r="9" spans="1:14" x14ac:dyDescent="0.2">
      <c r="B9" s="2">
        <v>162</v>
      </c>
      <c r="C9" s="2">
        <v>163</v>
      </c>
      <c r="D9" s="11"/>
      <c r="E9" s="10"/>
      <c r="L9" s="2">
        <v>1</v>
      </c>
      <c r="M9" s="2">
        <v>162</v>
      </c>
    </row>
    <row r="10" spans="1:14" x14ac:dyDescent="0.2">
      <c r="B10" s="2">
        <v>154</v>
      </c>
      <c r="C10" s="2">
        <v>165</v>
      </c>
      <c r="D10" s="11"/>
      <c r="E10" s="10"/>
      <c r="F10" s="7" t="s">
        <v>1</v>
      </c>
      <c r="G10" s="1">
        <f>G6/G8</f>
        <v>-2.0068698364507149</v>
      </c>
      <c r="L10" s="2">
        <v>1</v>
      </c>
      <c r="M10" s="2">
        <v>154</v>
      </c>
    </row>
    <row r="11" spans="1:14" x14ac:dyDescent="0.2">
      <c r="B11" s="2">
        <v>153</v>
      </c>
      <c r="C11" s="2">
        <v>154</v>
      </c>
      <c r="D11" s="11"/>
      <c r="E11" s="10"/>
      <c r="F11" s="7" t="s">
        <v>7</v>
      </c>
      <c r="G11" s="1">
        <f>-_xlfn.T.INV.2T(0.05,SUM(G4:H4))</f>
        <v>-2.026192463029111</v>
      </c>
      <c r="H11" s="9" t="s">
        <v>8</v>
      </c>
      <c r="I11" s="13" t="s">
        <v>23</v>
      </c>
      <c r="L11" s="2">
        <v>1</v>
      </c>
      <c r="M11" s="2">
        <v>153</v>
      </c>
    </row>
    <row r="12" spans="1:14" x14ac:dyDescent="0.2">
      <c r="B12" s="2">
        <v>150</v>
      </c>
      <c r="C12" s="2">
        <v>156</v>
      </c>
      <c r="D12" s="11"/>
      <c r="E12" s="10"/>
      <c r="L12" s="2">
        <v>1</v>
      </c>
      <c r="M12" s="2">
        <v>150</v>
      </c>
    </row>
    <row r="13" spans="1:14" x14ac:dyDescent="0.2">
      <c r="B13" s="2">
        <v>151</v>
      </c>
      <c r="C13" s="2">
        <v>156</v>
      </c>
      <c r="D13" s="11"/>
      <c r="E13" s="10"/>
      <c r="F13" s="13" t="s">
        <v>26</v>
      </c>
      <c r="L13" s="2">
        <v>1</v>
      </c>
      <c r="M13" s="2">
        <v>151</v>
      </c>
    </row>
    <row r="14" spans="1:14" ht="17" x14ac:dyDescent="0.25">
      <c r="B14" s="2">
        <v>159</v>
      </c>
      <c r="C14" s="2">
        <v>165</v>
      </c>
      <c r="D14" s="11"/>
      <c r="E14" s="10"/>
      <c r="F14" s="14" t="s">
        <v>25</v>
      </c>
      <c r="G14" s="1">
        <f>-G11*G8+G6</f>
        <v>4.720371871201845E-2</v>
      </c>
      <c r="L14" s="2">
        <v>1</v>
      </c>
      <c r="M14" s="2">
        <v>159</v>
      </c>
    </row>
    <row r="15" spans="1:14" ht="17" x14ac:dyDescent="0.25">
      <c r="B15" s="2">
        <v>158</v>
      </c>
      <c r="C15" s="2">
        <v>158</v>
      </c>
      <c r="D15" s="11"/>
      <c r="E15" s="10"/>
      <c r="F15" s="14" t="s">
        <v>27</v>
      </c>
      <c r="G15" s="1">
        <f>G11*G8+G6</f>
        <v>-9.8524668766067478</v>
      </c>
      <c r="L15" s="2">
        <v>1</v>
      </c>
      <c r="M15" s="2">
        <v>158</v>
      </c>
    </row>
    <row r="16" spans="1:14" x14ac:dyDescent="0.2">
      <c r="B16" s="2">
        <v>171</v>
      </c>
      <c r="C16" s="2">
        <v>173</v>
      </c>
      <c r="D16" s="11"/>
      <c r="E16" s="10"/>
      <c r="L16" s="2">
        <v>1</v>
      </c>
      <c r="M16" s="2">
        <v>171</v>
      </c>
    </row>
    <row r="17" spans="1:13" x14ac:dyDescent="0.2">
      <c r="B17" s="2">
        <v>146</v>
      </c>
      <c r="C17" s="2">
        <v>158</v>
      </c>
      <c r="D17" s="11"/>
      <c r="E17" s="10"/>
      <c r="F17" s="13" t="s">
        <v>28</v>
      </c>
      <c r="G17" s="15"/>
      <c r="H17" s="3"/>
      <c r="L17" s="2">
        <v>1</v>
      </c>
      <c r="M17" s="2">
        <v>146</v>
      </c>
    </row>
    <row r="18" spans="1:13" x14ac:dyDescent="0.2">
      <c r="B18" s="2">
        <v>164</v>
      </c>
      <c r="C18" s="2">
        <v>165</v>
      </c>
      <c r="D18" s="11"/>
      <c r="E18" s="10"/>
      <c r="F18" s="7" t="s">
        <v>29</v>
      </c>
      <c r="G18" s="17">
        <f>(C26-B26)/SQRT(G7)</f>
        <v>0.64292410757367202</v>
      </c>
      <c r="L18" s="2">
        <v>1</v>
      </c>
      <c r="M18" s="2">
        <v>164</v>
      </c>
    </row>
    <row r="19" spans="1:13" x14ac:dyDescent="0.2">
      <c r="B19" s="2">
        <v>152</v>
      </c>
      <c r="C19" s="2">
        <v>152</v>
      </c>
      <c r="D19" s="11"/>
      <c r="E19" s="10"/>
      <c r="L19" s="2">
        <v>1</v>
      </c>
      <c r="M19" s="2">
        <v>152</v>
      </c>
    </row>
    <row r="20" spans="1:13" x14ac:dyDescent="0.2">
      <c r="B20" s="2">
        <v>156</v>
      </c>
      <c r="C20" s="2">
        <v>165</v>
      </c>
      <c r="D20" s="11"/>
      <c r="E20" s="10"/>
      <c r="L20" s="2">
        <v>1</v>
      </c>
      <c r="M20" s="2">
        <v>156</v>
      </c>
    </row>
    <row r="21" spans="1:13" x14ac:dyDescent="0.2">
      <c r="B21" s="2">
        <v>151</v>
      </c>
      <c r="C21" s="2">
        <v>153</v>
      </c>
      <c r="D21" s="11"/>
      <c r="E21" s="10"/>
      <c r="L21" s="2">
        <v>1</v>
      </c>
      <c r="M21" s="2">
        <v>151</v>
      </c>
    </row>
    <row r="22" spans="1:13" x14ac:dyDescent="0.2">
      <c r="B22" s="2">
        <v>148</v>
      </c>
      <c r="C22" s="2">
        <v>162</v>
      </c>
      <c r="D22" s="11"/>
      <c r="E22" s="10"/>
      <c r="G22" s="3"/>
      <c r="H22" s="4"/>
      <c r="L22" s="2">
        <v>1</v>
      </c>
      <c r="M22" s="2">
        <v>148</v>
      </c>
    </row>
    <row r="23" spans="1:13" x14ac:dyDescent="0.2">
      <c r="A23" s="1"/>
      <c r="B23" s="2">
        <v>156</v>
      </c>
      <c r="C23" s="2"/>
      <c r="D23" s="11"/>
      <c r="E23" s="10"/>
      <c r="G23" s="1"/>
      <c r="H23" s="1"/>
      <c r="L23" s="2">
        <v>1</v>
      </c>
      <c r="M23" s="2">
        <v>156</v>
      </c>
    </row>
    <row r="24" spans="1:13" x14ac:dyDescent="0.2">
      <c r="A24" s="1"/>
      <c r="B24" s="2"/>
      <c r="C24" s="2"/>
      <c r="D24" s="11"/>
      <c r="E24" s="10"/>
      <c r="L24" s="2">
        <v>2</v>
      </c>
      <c r="M24" s="11">
        <v>169</v>
      </c>
    </row>
    <row r="25" spans="1:13" x14ac:dyDescent="0.2">
      <c r="A25" s="4" t="s">
        <v>17</v>
      </c>
      <c r="B25" s="3">
        <f>SUM(B4:B23)</f>
        <v>3083</v>
      </c>
      <c r="C25" s="3">
        <f t="shared" ref="C25" si="0">SUM(C4:C23)</f>
        <v>3022</v>
      </c>
      <c r="D25" s="3"/>
      <c r="L25" s="2">
        <v>2</v>
      </c>
      <c r="M25" s="2">
        <v>159</v>
      </c>
    </row>
    <row r="26" spans="1:13" x14ac:dyDescent="0.2">
      <c r="A26" s="4" t="s">
        <v>3</v>
      </c>
      <c r="B26" s="12">
        <f>AVERAGE(B4:B23)</f>
        <v>154.15</v>
      </c>
      <c r="C26" s="12">
        <f>AVERAGE(C4:C23)</f>
        <v>159.05263157894737</v>
      </c>
      <c r="D26" s="12"/>
      <c r="E26" s="6"/>
      <c r="L26" s="2">
        <v>2</v>
      </c>
      <c r="M26" s="2">
        <v>152</v>
      </c>
    </row>
    <row r="27" spans="1:13" x14ac:dyDescent="0.2">
      <c r="A27" s="4" t="s">
        <v>18</v>
      </c>
      <c r="B27" s="12">
        <f>VAR(B4:B23)</f>
        <v>63.292105263157879</v>
      </c>
      <c r="C27" s="12">
        <f>VAR(C4:C23)</f>
        <v>52.719298245614034</v>
      </c>
      <c r="D27" s="12"/>
      <c r="E27" s="6"/>
      <c r="L27" s="2">
        <v>2</v>
      </c>
      <c r="M27" s="2">
        <v>142</v>
      </c>
    </row>
    <row r="28" spans="1:13" x14ac:dyDescent="0.2">
      <c r="A28" s="4" t="s">
        <v>4</v>
      </c>
      <c r="B28" s="12">
        <f>STDEV(B4:B23)</f>
        <v>7.9556335551078448</v>
      </c>
      <c r="C28" s="12">
        <f>STDEV(C4:C23)</f>
        <v>7.260805619599938</v>
      </c>
      <c r="D28" s="12"/>
      <c r="E28" s="6"/>
      <c r="L28" s="2">
        <v>2</v>
      </c>
      <c r="M28" s="2">
        <v>155</v>
      </c>
    </row>
    <row r="29" spans="1:13" x14ac:dyDescent="0.2">
      <c r="A29" s="4" t="s">
        <v>5</v>
      </c>
      <c r="B29" s="12">
        <f>B28/SQRT(20)</f>
        <v>1.7789337433299459</v>
      </c>
      <c r="C29" s="12">
        <f>C28/SQRT(20)</f>
        <v>1.623565493683794</v>
      </c>
      <c r="D29" s="12"/>
      <c r="E29" s="6"/>
      <c r="L29" s="2">
        <v>2</v>
      </c>
      <c r="M29" s="2">
        <v>163</v>
      </c>
    </row>
    <row r="30" spans="1:13" x14ac:dyDescent="0.2">
      <c r="L30" s="2">
        <v>2</v>
      </c>
      <c r="M30" s="2">
        <v>165</v>
      </c>
    </row>
    <row r="31" spans="1:13" x14ac:dyDescent="0.2">
      <c r="L31" s="2">
        <v>2</v>
      </c>
      <c r="M31" s="2">
        <v>154</v>
      </c>
    </row>
    <row r="32" spans="1:13" x14ac:dyDescent="0.2">
      <c r="L32" s="2">
        <v>2</v>
      </c>
      <c r="M32" s="2">
        <v>156</v>
      </c>
    </row>
    <row r="33" spans="12:13" x14ac:dyDescent="0.2">
      <c r="L33" s="2">
        <v>2</v>
      </c>
      <c r="M33" s="2">
        <v>156</v>
      </c>
    </row>
    <row r="34" spans="12:13" x14ac:dyDescent="0.2">
      <c r="L34" s="2">
        <v>2</v>
      </c>
      <c r="M34" s="2">
        <v>165</v>
      </c>
    </row>
    <row r="35" spans="12:13" x14ac:dyDescent="0.2">
      <c r="L35" s="2">
        <v>2</v>
      </c>
      <c r="M35" s="2">
        <v>158</v>
      </c>
    </row>
    <row r="36" spans="12:13" x14ac:dyDescent="0.2">
      <c r="L36" s="2">
        <v>2</v>
      </c>
      <c r="M36" s="2">
        <v>173</v>
      </c>
    </row>
    <row r="37" spans="12:13" x14ac:dyDescent="0.2">
      <c r="L37" s="2">
        <v>2</v>
      </c>
      <c r="M37" s="2">
        <v>158</v>
      </c>
    </row>
    <row r="38" spans="12:13" x14ac:dyDescent="0.2">
      <c r="L38" s="2">
        <v>2</v>
      </c>
      <c r="M38" s="2">
        <v>165</v>
      </c>
    </row>
    <row r="39" spans="12:13" x14ac:dyDescent="0.2">
      <c r="L39" s="2">
        <v>2</v>
      </c>
      <c r="M39" s="2">
        <v>152</v>
      </c>
    </row>
    <row r="40" spans="12:13" x14ac:dyDescent="0.2">
      <c r="L40" s="2">
        <v>2</v>
      </c>
      <c r="M40" s="2">
        <v>165</v>
      </c>
    </row>
    <row r="41" spans="12:13" x14ac:dyDescent="0.2">
      <c r="L41" s="2">
        <v>2</v>
      </c>
      <c r="M41" s="2">
        <v>153</v>
      </c>
    </row>
    <row r="42" spans="12:13" x14ac:dyDescent="0.2">
      <c r="L42" s="2">
        <v>2</v>
      </c>
      <c r="M42" s="2">
        <v>162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Sample t-test</vt:lpstr>
      <vt:lpstr>Matched Sample t-test</vt:lpstr>
      <vt:lpstr>Independent Sample t-test Ex1</vt:lpstr>
      <vt:lpstr>Independent Sample t-test Ex2</vt:lpstr>
      <vt:lpstr>Independent Sample t-test Ex3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MikeKiwi</dc:creator>
  <cp:lastModifiedBy>Microsoft Office User</cp:lastModifiedBy>
  <dcterms:created xsi:type="dcterms:W3CDTF">2012-10-01T21:19:20Z</dcterms:created>
  <dcterms:modified xsi:type="dcterms:W3CDTF">2016-09-20T23:36:18Z</dcterms:modified>
</cp:coreProperties>
</file>