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dshilkin/Documents/Rimma UNT/DataMining/"/>
    </mc:Choice>
  </mc:AlternateContent>
  <xr:revisionPtr revIDLastSave="0" documentId="13_ncr:1_{52ED0B2B-927D-D84D-9610-3C2AFEC31CA1}" xr6:coauthVersionLast="46" xr6:coauthVersionMax="46" xr10:uidLastSave="{00000000-0000-0000-0000-000000000000}"/>
  <bookViews>
    <workbookView xWindow="0" yWindow="500" windowWidth="33600" windowHeight="20500" xr2:uid="{4D630F6C-5A39-43F8-87ED-3C1A16E6252D}"/>
  </bookViews>
  <sheets>
    <sheet name="Data" sheetId="1" r:id="rId1"/>
  </sheets>
  <definedNames>
    <definedName name="_xlnm._FilterDatabase" localSheetId="0" hidden="1">Data!$A$1:$BV$114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U117" i="1" l="1"/>
  <c r="BR117" i="1"/>
  <c r="T117" i="1"/>
  <c r="S117" i="1" s="1"/>
  <c r="U117" i="1"/>
  <c r="AD117" i="1"/>
  <c r="AC117" i="1" s="1"/>
  <c r="AE117" i="1"/>
  <c r="AS117" i="1"/>
  <c r="AR117" i="1" s="1"/>
  <c r="AT117" i="1"/>
  <c r="BC117" i="1"/>
  <c r="BB117" i="1" s="1"/>
  <c r="BD117" i="1"/>
  <c r="K117" i="1"/>
  <c r="J117" i="1"/>
  <c r="BQ117" i="1"/>
  <c r="BD3" i="1"/>
  <c r="BD4" i="1"/>
  <c r="BD5" i="1"/>
  <c r="BD6" i="1"/>
  <c r="BD7" i="1"/>
  <c r="BD8" i="1"/>
  <c r="BD9" i="1"/>
  <c r="BD10" i="1"/>
  <c r="BD11" i="1"/>
  <c r="BD12" i="1"/>
  <c r="BD13" i="1"/>
  <c r="BD14" i="1"/>
  <c r="BD15" i="1"/>
  <c r="BD16" i="1"/>
  <c r="BD17" i="1"/>
  <c r="BD18" i="1"/>
  <c r="BD19" i="1"/>
  <c r="BD20" i="1"/>
  <c r="BD21" i="1"/>
  <c r="BD22" i="1"/>
  <c r="BD23" i="1"/>
  <c r="BD24" i="1"/>
  <c r="BD25" i="1"/>
  <c r="BD26" i="1"/>
  <c r="BD27" i="1"/>
  <c r="BD28" i="1"/>
  <c r="BD29" i="1"/>
  <c r="BD30" i="1"/>
  <c r="BD31" i="1"/>
  <c r="BD32" i="1"/>
  <c r="BD33" i="1"/>
  <c r="BD34" i="1"/>
  <c r="BD35" i="1"/>
  <c r="BD36" i="1"/>
  <c r="BD37" i="1"/>
  <c r="BD38" i="1"/>
  <c r="BD39" i="1"/>
  <c r="BD40" i="1"/>
  <c r="BD41" i="1"/>
  <c r="BD42" i="1"/>
  <c r="BD43" i="1"/>
  <c r="BD44" i="1"/>
  <c r="BD45" i="1"/>
  <c r="BD46" i="1"/>
  <c r="BD47" i="1"/>
  <c r="BD48" i="1"/>
  <c r="BD49" i="1"/>
  <c r="BD50" i="1"/>
  <c r="BD51" i="1"/>
  <c r="BD52" i="1"/>
  <c r="BD53" i="1"/>
  <c r="BD54" i="1"/>
  <c r="BD55" i="1"/>
  <c r="BD56" i="1"/>
  <c r="BD57" i="1"/>
  <c r="BD58" i="1"/>
  <c r="BD59" i="1"/>
  <c r="BD60" i="1"/>
  <c r="BD61" i="1"/>
  <c r="BD62" i="1"/>
  <c r="BD63" i="1"/>
  <c r="BD64" i="1"/>
  <c r="BD65" i="1"/>
  <c r="BD66" i="1"/>
  <c r="BD67" i="1"/>
  <c r="BD68" i="1"/>
  <c r="BD69" i="1"/>
  <c r="BD70" i="1"/>
  <c r="BD71" i="1"/>
  <c r="BD72" i="1"/>
  <c r="BD73" i="1"/>
  <c r="BD74" i="1"/>
  <c r="BD75" i="1"/>
  <c r="BD76" i="1"/>
  <c r="BD77" i="1"/>
  <c r="BD78" i="1"/>
  <c r="BD79" i="1"/>
  <c r="BD80" i="1"/>
  <c r="BD81" i="1"/>
  <c r="BD82" i="1"/>
  <c r="BD83" i="1"/>
  <c r="BD84" i="1"/>
  <c r="BD85" i="1"/>
  <c r="BD86" i="1"/>
  <c r="BD87" i="1"/>
  <c r="BD88" i="1"/>
  <c r="BD89" i="1"/>
  <c r="BD90" i="1"/>
  <c r="BD91" i="1"/>
  <c r="BD92" i="1"/>
  <c r="BD93" i="1"/>
  <c r="BD94" i="1"/>
  <c r="BD95" i="1"/>
  <c r="BD96" i="1"/>
  <c r="BD97" i="1"/>
  <c r="BD98" i="1"/>
  <c r="BD99" i="1"/>
  <c r="BD100" i="1"/>
  <c r="BD101" i="1"/>
  <c r="BD102" i="1"/>
  <c r="BD103" i="1"/>
  <c r="BD104" i="1"/>
  <c r="BD105" i="1"/>
  <c r="BD106" i="1"/>
  <c r="BD107" i="1"/>
  <c r="BD108" i="1"/>
  <c r="BD109" i="1"/>
  <c r="BD110" i="1"/>
  <c r="BD111" i="1"/>
  <c r="BD112" i="1"/>
  <c r="BD113" i="1"/>
  <c r="BD114" i="1"/>
  <c r="BD115" i="1"/>
  <c r="BD116" i="1"/>
  <c r="BD2" i="1"/>
  <c r="AT3" i="1"/>
  <c r="AT4" i="1"/>
  <c r="AT5" i="1"/>
  <c r="AT6" i="1"/>
  <c r="AT7" i="1"/>
  <c r="AT8" i="1"/>
  <c r="AT9" i="1"/>
  <c r="AT10" i="1"/>
  <c r="AT11" i="1"/>
  <c r="AT12" i="1"/>
  <c r="AT13" i="1"/>
  <c r="AT14" i="1"/>
  <c r="AT15" i="1"/>
  <c r="AT16" i="1"/>
  <c r="AT17" i="1"/>
  <c r="AT18" i="1"/>
  <c r="AT19" i="1"/>
  <c r="AT20" i="1"/>
  <c r="AT21" i="1"/>
  <c r="AT22" i="1"/>
  <c r="AT23" i="1"/>
  <c r="AT24" i="1"/>
  <c r="AT25" i="1"/>
  <c r="AT26" i="1"/>
  <c r="AT27" i="1"/>
  <c r="AT28" i="1"/>
  <c r="AT29" i="1"/>
  <c r="AT30" i="1"/>
  <c r="AT31" i="1"/>
  <c r="AT32" i="1"/>
  <c r="AT33" i="1"/>
  <c r="AT34" i="1"/>
  <c r="AT35" i="1"/>
  <c r="AT36" i="1"/>
  <c r="AT37" i="1"/>
  <c r="AT38" i="1"/>
  <c r="AT39" i="1"/>
  <c r="AT40" i="1"/>
  <c r="AT41" i="1"/>
  <c r="AT42" i="1"/>
  <c r="AT43" i="1"/>
  <c r="AT44" i="1"/>
  <c r="AT45" i="1"/>
  <c r="AT46" i="1"/>
  <c r="AT47" i="1"/>
  <c r="AT48" i="1"/>
  <c r="AT49" i="1"/>
  <c r="AT50" i="1"/>
  <c r="AT51" i="1"/>
  <c r="AT52" i="1"/>
  <c r="AT53" i="1"/>
  <c r="AT54" i="1"/>
  <c r="AT55" i="1"/>
  <c r="AT56" i="1"/>
  <c r="AT57" i="1"/>
  <c r="AT58" i="1"/>
  <c r="AT59" i="1"/>
  <c r="AT60" i="1"/>
  <c r="AT61" i="1"/>
  <c r="AT62" i="1"/>
  <c r="AT63" i="1"/>
  <c r="AT64" i="1"/>
  <c r="AT65" i="1"/>
  <c r="AT66" i="1"/>
  <c r="AT67" i="1"/>
  <c r="AT68" i="1"/>
  <c r="AT69" i="1"/>
  <c r="AT70" i="1"/>
  <c r="AT71" i="1"/>
  <c r="AT72" i="1"/>
  <c r="AT73" i="1"/>
  <c r="AT74" i="1"/>
  <c r="AT75" i="1"/>
  <c r="AT76" i="1"/>
  <c r="AT77" i="1"/>
  <c r="AT78" i="1"/>
  <c r="AT79" i="1"/>
  <c r="AT80" i="1"/>
  <c r="AT81" i="1"/>
  <c r="AT82" i="1"/>
  <c r="AT83" i="1"/>
  <c r="AT84" i="1"/>
  <c r="AT85" i="1"/>
  <c r="AT86" i="1"/>
  <c r="AT87" i="1"/>
  <c r="AT88" i="1"/>
  <c r="AT89" i="1"/>
  <c r="AT90" i="1"/>
  <c r="AT91" i="1"/>
  <c r="AT92" i="1"/>
  <c r="AT93" i="1"/>
  <c r="AT94" i="1"/>
  <c r="AT95" i="1"/>
  <c r="AT96" i="1"/>
  <c r="AT97" i="1"/>
  <c r="AT98" i="1"/>
  <c r="AT99" i="1"/>
  <c r="AT100" i="1"/>
  <c r="AT101" i="1"/>
  <c r="AT102" i="1"/>
  <c r="AT103" i="1"/>
  <c r="AT104" i="1"/>
  <c r="AT105" i="1"/>
  <c r="AT106" i="1"/>
  <c r="AT107" i="1"/>
  <c r="AT108" i="1"/>
  <c r="AT109" i="1"/>
  <c r="AT110" i="1"/>
  <c r="AT111" i="1"/>
  <c r="AT112" i="1"/>
  <c r="AT113" i="1"/>
  <c r="AT114" i="1"/>
  <c r="AT115" i="1"/>
  <c r="AT116" i="1"/>
  <c r="AT2" i="1"/>
  <c r="AE2" i="1"/>
  <c r="AE3" i="1"/>
  <c r="AE4" i="1"/>
  <c r="AE5" i="1"/>
  <c r="AE6" i="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2" i="1"/>
  <c r="J48" i="1"/>
  <c r="I48" i="1" s="1"/>
  <c r="J2" i="1"/>
  <c r="I2" i="1" s="1"/>
  <c r="T48" i="1"/>
  <c r="S48" i="1" s="1"/>
  <c r="T2" i="1"/>
  <c r="S2" i="1" s="1"/>
  <c r="AD48" i="1"/>
  <c r="AC48" i="1" s="1"/>
  <c r="AD2" i="1"/>
  <c r="AC2" i="1" s="1"/>
  <c r="AS48" i="1"/>
  <c r="AR48" i="1" s="1"/>
  <c r="AS2" i="1"/>
  <c r="AR2" i="1" s="1"/>
  <c r="BC48" i="1"/>
  <c r="BB48" i="1" s="1"/>
  <c r="BC2" i="1"/>
  <c r="BB2" i="1" s="1"/>
  <c r="BC75" i="1" l="1"/>
  <c r="BB75" i="1" s="1"/>
  <c r="AS75" i="1"/>
  <c r="AR75" i="1" s="1"/>
  <c r="AD75" i="1"/>
  <c r="AC75" i="1" s="1"/>
  <c r="T75" i="1"/>
  <c r="S75" i="1" s="1"/>
  <c r="J75" i="1"/>
  <c r="I75" i="1" s="1"/>
  <c r="BR81" i="1" l="1"/>
  <c r="BC81" i="1" l="1"/>
  <c r="BB81" i="1" s="1"/>
  <c r="BC19" i="1"/>
  <c r="BB19" i="1" s="1"/>
  <c r="AS81" i="1"/>
  <c r="AR81" i="1" s="1"/>
  <c r="AD81" i="1"/>
  <c r="AC81" i="1" s="1"/>
  <c r="T81" i="1"/>
  <c r="S81" i="1" s="1"/>
  <c r="J81" i="1"/>
  <c r="I81" i="1" s="1"/>
  <c r="BU57" i="1" l="1"/>
  <c r="BU37" i="1"/>
  <c r="BR37" i="1"/>
  <c r="BC57" i="1"/>
  <c r="BB57" i="1" s="1"/>
  <c r="BC37" i="1"/>
  <c r="BB37" i="1" s="1"/>
  <c r="AS57" i="1"/>
  <c r="AR57" i="1" s="1"/>
  <c r="AS37" i="1"/>
  <c r="AR37" i="1" s="1"/>
  <c r="AD57" i="1"/>
  <c r="AC57" i="1" s="1"/>
  <c r="AD37" i="1"/>
  <c r="AC37" i="1" s="1"/>
  <c r="T57" i="1"/>
  <c r="S57" i="1" s="1"/>
  <c r="T37" i="1"/>
  <c r="S37" i="1" s="1"/>
  <c r="J57" i="1"/>
  <c r="I57" i="1" s="1"/>
  <c r="J37" i="1"/>
  <c r="I37" i="1" s="1"/>
  <c r="BR57" i="1"/>
  <c r="BU53" i="1"/>
  <c r="BU34" i="1"/>
  <c r="BU31" i="1"/>
  <c r="BU35" i="1"/>
  <c r="BU44" i="1"/>
  <c r="BU59" i="1"/>
  <c r="BU45" i="1"/>
  <c r="BU24" i="1"/>
  <c r="BU49" i="1"/>
  <c r="BU27" i="1"/>
  <c r="BU10" i="1"/>
  <c r="BU25" i="1"/>
  <c r="BU29" i="1"/>
  <c r="BU61" i="1"/>
  <c r="BU54" i="1"/>
  <c r="BU55" i="1"/>
  <c r="BU52" i="1"/>
  <c r="BU63" i="1"/>
  <c r="BU56" i="1"/>
  <c r="BU36" i="1"/>
  <c r="BU41" i="1"/>
  <c r="BU42" i="1"/>
  <c r="BU32" i="1"/>
  <c r="BU38" i="1"/>
  <c r="BU50" i="1"/>
  <c r="BU51" i="1"/>
  <c r="BU26" i="1"/>
  <c r="BU67" i="1"/>
  <c r="BU113" i="1"/>
  <c r="BU30" i="1"/>
  <c r="BU93" i="1"/>
  <c r="BU91" i="1"/>
  <c r="BU104" i="1"/>
  <c r="BU21" i="1"/>
  <c r="BU62" i="1"/>
  <c r="BU102" i="1"/>
  <c r="BU72" i="1"/>
  <c r="BU73" i="1"/>
  <c r="BU74" i="1"/>
  <c r="BU70" i="1"/>
  <c r="BU71" i="1"/>
  <c r="BU11" i="1"/>
  <c r="BU83" i="1"/>
  <c r="BU84" i="1"/>
  <c r="BU79" i="1"/>
  <c r="BU58" i="1"/>
  <c r="BU86" i="1"/>
  <c r="BU76" i="1"/>
  <c r="BU85" i="1"/>
  <c r="BU87" i="1"/>
  <c r="BU103" i="1"/>
  <c r="BU107" i="1"/>
  <c r="BU105" i="1"/>
  <c r="BU106" i="1"/>
  <c r="BU82" i="1"/>
  <c r="BU80" i="1"/>
  <c r="BU92" i="1"/>
  <c r="BU90" i="1"/>
  <c r="BU109" i="1"/>
  <c r="BU108" i="1"/>
  <c r="BU100" i="1"/>
  <c r="BU88" i="1"/>
  <c r="BU98" i="1"/>
  <c r="BU89" i="1"/>
  <c r="BU69" i="1"/>
  <c r="BU99" i="1"/>
  <c r="BU94" i="1"/>
  <c r="BU96" i="1"/>
  <c r="BU111" i="1"/>
  <c r="BU68" i="1"/>
  <c r="BU110" i="1"/>
  <c r="BU16" i="1"/>
  <c r="BU12" i="1"/>
  <c r="BU23" i="1"/>
  <c r="BU13" i="1"/>
  <c r="BU40" i="1"/>
  <c r="BU33" i="1"/>
  <c r="BU66" i="1"/>
  <c r="BU3" i="1"/>
  <c r="BU46" i="1"/>
  <c r="BU43" i="1"/>
  <c r="BU18" i="1"/>
  <c r="BU4" i="1"/>
  <c r="BU28" i="1"/>
  <c r="BU5" i="1"/>
  <c r="BU39" i="1"/>
  <c r="BU7" i="1"/>
  <c r="BU8" i="1"/>
  <c r="BU6" i="1"/>
  <c r="BU9" i="1"/>
  <c r="BU14" i="1"/>
  <c r="BU17" i="1"/>
  <c r="BU20" i="1"/>
  <c r="BU116" i="1"/>
  <c r="BU19" i="1"/>
  <c r="BU114" i="1"/>
  <c r="BU115" i="1"/>
  <c r="BU15" i="1"/>
  <c r="BU112" i="1"/>
  <c r="BU22" i="1"/>
  <c r="BU77" i="1"/>
  <c r="BU78" i="1"/>
  <c r="BU97" i="1"/>
  <c r="BU64" i="1"/>
  <c r="BU60" i="1"/>
  <c r="BU95" i="1"/>
  <c r="BU101" i="1"/>
  <c r="BU65" i="1"/>
  <c r="BU47" i="1"/>
  <c r="BR77" i="1" l="1"/>
  <c r="BR78" i="1"/>
  <c r="BR97" i="1"/>
  <c r="BR64" i="1"/>
  <c r="BR60" i="1"/>
  <c r="BR95" i="1"/>
  <c r="BR101" i="1"/>
  <c r="BR65" i="1"/>
  <c r="BC65" i="1" l="1"/>
  <c r="BB65" i="1" s="1"/>
  <c r="AD65" i="1"/>
  <c r="AC65" i="1" s="1"/>
  <c r="T65" i="1"/>
  <c r="S65" i="1" s="1"/>
  <c r="AS101" i="1" l="1"/>
  <c r="AR101" i="1" s="1"/>
  <c r="AS65" i="1"/>
  <c r="AR65" i="1" s="1"/>
  <c r="J95" i="1"/>
  <c r="I95" i="1" s="1"/>
  <c r="J101" i="1"/>
  <c r="I101" i="1" s="1"/>
  <c r="J65" i="1"/>
  <c r="I65" i="1" s="1"/>
  <c r="T101" i="1"/>
  <c r="S101" i="1" s="1"/>
  <c r="AD95" i="1"/>
  <c r="AC95" i="1" s="1"/>
  <c r="AD101" i="1"/>
  <c r="AC101" i="1" s="1"/>
  <c r="BC95" i="1"/>
  <c r="BB95" i="1" s="1"/>
  <c r="BC101" i="1"/>
  <c r="BB101" i="1" s="1"/>
  <c r="AS95" i="1" l="1"/>
  <c r="AR95" i="1" s="1"/>
  <c r="T95" i="1"/>
  <c r="S95" i="1" s="1"/>
  <c r="BC77" i="1" l="1"/>
  <c r="BB77" i="1" s="1"/>
  <c r="BC78" i="1"/>
  <c r="BB78" i="1" s="1"/>
  <c r="BC97" i="1"/>
  <c r="BB97" i="1" s="1"/>
  <c r="BC64" i="1"/>
  <c r="BB64" i="1" s="1"/>
  <c r="BC60" i="1"/>
  <c r="BB60" i="1" s="1"/>
  <c r="AS77" i="1"/>
  <c r="AR77" i="1" s="1"/>
  <c r="AS78" i="1"/>
  <c r="AR78" i="1" s="1"/>
  <c r="AS97" i="1"/>
  <c r="AR97" i="1" s="1"/>
  <c r="AS64" i="1"/>
  <c r="AR64" i="1" s="1"/>
  <c r="AS60" i="1"/>
  <c r="AR60" i="1" s="1"/>
  <c r="AD77" i="1"/>
  <c r="AC77" i="1" s="1"/>
  <c r="AD78" i="1"/>
  <c r="AC78" i="1" s="1"/>
  <c r="AD97" i="1"/>
  <c r="AC97" i="1" s="1"/>
  <c r="AD64" i="1"/>
  <c r="AC64" i="1" s="1"/>
  <c r="AD60" i="1"/>
  <c r="AC60" i="1" s="1"/>
  <c r="T77" i="1"/>
  <c r="S77" i="1" s="1"/>
  <c r="T78" i="1"/>
  <c r="S78" i="1" s="1"/>
  <c r="T97" i="1"/>
  <c r="S97" i="1" s="1"/>
  <c r="T64" i="1"/>
  <c r="S64" i="1" s="1"/>
  <c r="T60" i="1"/>
  <c r="S60" i="1" s="1"/>
  <c r="J77" i="1"/>
  <c r="I77" i="1" s="1"/>
  <c r="J78" i="1"/>
  <c r="I78" i="1" s="1"/>
  <c r="J97" i="1"/>
  <c r="I97" i="1" s="1"/>
  <c r="J64" i="1"/>
  <c r="I64" i="1" s="1"/>
  <c r="J60" i="1"/>
  <c r="I60" i="1" s="1"/>
  <c r="J22" i="1" l="1"/>
  <c r="BC112" i="1" l="1"/>
  <c r="BB112" i="1" s="1"/>
  <c r="AD22" i="1" l="1"/>
  <c r="AC22" i="1" s="1"/>
  <c r="I22" i="1"/>
  <c r="BC22" i="1"/>
  <c r="BB22" i="1" s="1"/>
  <c r="AS22" i="1"/>
  <c r="AR22" i="1" s="1"/>
  <c r="T22" i="1"/>
  <c r="S22" i="1" s="1"/>
  <c r="BR22" i="1" l="1"/>
  <c r="BR112" i="1"/>
  <c r="BQ112" i="1"/>
  <c r="AS112" i="1"/>
  <c r="AR112" i="1" s="1"/>
  <c r="AD112" i="1"/>
  <c r="AC112" i="1" s="1"/>
  <c r="T112" i="1"/>
  <c r="S112" i="1" s="1"/>
  <c r="J112" i="1"/>
  <c r="I112" i="1" s="1"/>
  <c r="BR15" i="1"/>
  <c r="BQ15" i="1"/>
  <c r="BC15" i="1"/>
  <c r="BB15" i="1" s="1"/>
  <c r="AS15" i="1"/>
  <c r="AR15" i="1" s="1"/>
  <c r="AD15" i="1"/>
  <c r="AC15" i="1" s="1"/>
  <c r="T15" i="1"/>
  <c r="S15" i="1" s="1"/>
  <c r="J15" i="1"/>
  <c r="I15" i="1" s="1"/>
  <c r="BR115" i="1"/>
  <c r="BQ11" i="1"/>
  <c r="BC115" i="1"/>
  <c r="BB115" i="1" s="1"/>
  <c r="AS115" i="1"/>
  <c r="AR115" i="1" s="1"/>
  <c r="AD115" i="1"/>
  <c r="AC115" i="1" s="1"/>
  <c r="T115" i="1"/>
  <c r="S115" i="1" s="1"/>
  <c r="J115" i="1"/>
  <c r="I115" i="1" s="1"/>
  <c r="BR114" i="1"/>
  <c r="BQ114" i="1"/>
  <c r="BC114" i="1"/>
  <c r="BB114" i="1" s="1"/>
  <c r="AS114" i="1"/>
  <c r="AR114" i="1" s="1"/>
  <c r="AD114" i="1"/>
  <c r="AC114" i="1" s="1"/>
  <c r="T114" i="1"/>
  <c r="S114" i="1" s="1"/>
  <c r="J114" i="1"/>
  <c r="I114" i="1" s="1"/>
  <c r="BR19" i="1"/>
  <c r="BQ19" i="1"/>
  <c r="AS19" i="1"/>
  <c r="AR19" i="1" s="1"/>
  <c r="AD19" i="1"/>
  <c r="AC19" i="1" s="1"/>
  <c r="T19" i="1"/>
  <c r="S19" i="1" s="1"/>
  <c r="J19" i="1"/>
  <c r="I19" i="1" s="1"/>
  <c r="BR116" i="1"/>
  <c r="BQ116" i="1"/>
  <c r="BC116" i="1"/>
  <c r="BB116" i="1" s="1"/>
  <c r="AS116" i="1"/>
  <c r="AR116" i="1" s="1"/>
  <c r="AD116" i="1"/>
  <c r="AC116" i="1" s="1"/>
  <c r="T116" i="1"/>
  <c r="S116" i="1" s="1"/>
  <c r="J116" i="1"/>
  <c r="I116" i="1" s="1"/>
  <c r="BR20" i="1"/>
  <c r="BQ20" i="1"/>
  <c r="BC20" i="1"/>
  <c r="BB20" i="1" s="1"/>
  <c r="AS20" i="1"/>
  <c r="AR20" i="1" s="1"/>
  <c r="AD20" i="1"/>
  <c r="AC20" i="1" s="1"/>
  <c r="T20" i="1"/>
  <c r="S20" i="1" s="1"/>
  <c r="J20" i="1"/>
  <c r="I20" i="1" s="1"/>
  <c r="BR17" i="1"/>
  <c r="BQ17" i="1"/>
  <c r="BC17" i="1"/>
  <c r="BB17" i="1" s="1"/>
  <c r="AS17" i="1"/>
  <c r="AR17" i="1" s="1"/>
  <c r="AD17" i="1"/>
  <c r="AC17" i="1" s="1"/>
  <c r="T17" i="1"/>
  <c r="S17" i="1" s="1"/>
  <c r="J17" i="1"/>
  <c r="I17" i="1" s="1"/>
  <c r="BR14" i="1"/>
  <c r="BQ14" i="1"/>
  <c r="BC14" i="1"/>
  <c r="BB14" i="1" s="1"/>
  <c r="AS14" i="1"/>
  <c r="AR14" i="1" s="1"/>
  <c r="AD14" i="1"/>
  <c r="AC14" i="1" s="1"/>
  <c r="T14" i="1"/>
  <c r="S14" i="1" s="1"/>
  <c r="J14" i="1"/>
  <c r="I14" i="1" s="1"/>
  <c r="BR9" i="1"/>
  <c r="BQ9" i="1"/>
  <c r="BC9" i="1"/>
  <c r="BB9" i="1" s="1"/>
  <c r="AS9" i="1"/>
  <c r="AR9" i="1" s="1"/>
  <c r="AD9" i="1"/>
  <c r="AC9" i="1" s="1"/>
  <c r="T9" i="1"/>
  <c r="S9" i="1" s="1"/>
  <c r="J9" i="1"/>
  <c r="I9" i="1" s="1"/>
  <c r="BR6" i="1"/>
  <c r="BQ6" i="1"/>
  <c r="BC6" i="1"/>
  <c r="BB6" i="1" s="1"/>
  <c r="AS6" i="1"/>
  <c r="AR6" i="1" s="1"/>
  <c r="AD6" i="1"/>
  <c r="AC6" i="1" s="1"/>
  <c r="T6" i="1"/>
  <c r="S6" i="1" s="1"/>
  <c r="J6" i="1"/>
  <c r="I6" i="1" s="1"/>
  <c r="BR8" i="1"/>
  <c r="BQ8" i="1"/>
  <c r="BC8" i="1"/>
  <c r="BB8" i="1" s="1"/>
  <c r="AS8" i="1"/>
  <c r="AR8" i="1" s="1"/>
  <c r="AD8" i="1"/>
  <c r="AC8" i="1" s="1"/>
  <c r="T8" i="1"/>
  <c r="S8" i="1" s="1"/>
  <c r="J8" i="1"/>
  <c r="I8" i="1" s="1"/>
  <c r="BR7" i="1"/>
  <c r="BQ41" i="1"/>
  <c r="BC7" i="1"/>
  <c r="BB7" i="1" s="1"/>
  <c r="AS7" i="1"/>
  <c r="AR7" i="1" s="1"/>
  <c r="AD7" i="1"/>
  <c r="AC7" i="1" s="1"/>
  <c r="T7" i="1"/>
  <c r="S7" i="1" s="1"/>
  <c r="J7" i="1"/>
  <c r="I7" i="1" s="1"/>
  <c r="BR39" i="1"/>
  <c r="BQ39" i="1"/>
  <c r="BC39" i="1"/>
  <c r="BB39" i="1" s="1"/>
  <c r="AS39" i="1"/>
  <c r="AR39" i="1" s="1"/>
  <c r="AD39" i="1"/>
  <c r="AC39" i="1" s="1"/>
  <c r="T39" i="1"/>
  <c r="S39" i="1" s="1"/>
  <c r="J39" i="1"/>
  <c r="I39" i="1" s="1"/>
  <c r="BR5" i="1"/>
  <c r="BQ5" i="1"/>
  <c r="BC5" i="1"/>
  <c r="BB5" i="1" s="1"/>
  <c r="AS5" i="1"/>
  <c r="AR5" i="1" s="1"/>
  <c r="AD5" i="1"/>
  <c r="AC5" i="1" s="1"/>
  <c r="T5" i="1"/>
  <c r="S5" i="1" s="1"/>
  <c r="J5" i="1"/>
  <c r="I5" i="1" s="1"/>
  <c r="BR28" i="1"/>
  <c r="BQ28" i="1"/>
  <c r="BC28" i="1"/>
  <c r="BB28" i="1" s="1"/>
  <c r="AS28" i="1"/>
  <c r="AR28" i="1" s="1"/>
  <c r="AD28" i="1"/>
  <c r="AC28" i="1" s="1"/>
  <c r="T28" i="1"/>
  <c r="S28" i="1" s="1"/>
  <c r="J28" i="1"/>
  <c r="I28" i="1" s="1"/>
  <c r="BR4" i="1"/>
  <c r="BQ4" i="1"/>
  <c r="BC4" i="1"/>
  <c r="BB4" i="1" s="1"/>
  <c r="AS4" i="1"/>
  <c r="AR4" i="1" s="1"/>
  <c r="AD4" i="1"/>
  <c r="AC4" i="1" s="1"/>
  <c r="T4" i="1"/>
  <c r="S4" i="1" s="1"/>
  <c r="J4" i="1"/>
  <c r="I4" i="1" s="1"/>
  <c r="BR18" i="1"/>
  <c r="BQ18" i="1"/>
  <c r="BC18" i="1"/>
  <c r="BB18" i="1" s="1"/>
  <c r="AS18" i="1"/>
  <c r="AR18" i="1" s="1"/>
  <c r="AD18" i="1"/>
  <c r="AC18" i="1" s="1"/>
  <c r="T18" i="1"/>
  <c r="S18" i="1" s="1"/>
  <c r="J18" i="1"/>
  <c r="I18" i="1" s="1"/>
  <c r="BR43" i="1"/>
  <c r="BQ43" i="1"/>
  <c r="BC43" i="1"/>
  <c r="BB43" i="1" s="1"/>
  <c r="AS43" i="1"/>
  <c r="AR43" i="1" s="1"/>
  <c r="AD43" i="1"/>
  <c r="AC43" i="1" s="1"/>
  <c r="T43" i="1"/>
  <c r="S43" i="1" s="1"/>
  <c r="J43" i="1"/>
  <c r="I43" i="1" s="1"/>
  <c r="BR46" i="1"/>
  <c r="BQ46" i="1"/>
  <c r="BC46" i="1"/>
  <c r="BB46" i="1" s="1"/>
  <c r="AS46" i="1"/>
  <c r="AR46" i="1" s="1"/>
  <c r="AD46" i="1"/>
  <c r="AC46" i="1" s="1"/>
  <c r="T46" i="1"/>
  <c r="S46" i="1" s="1"/>
  <c r="J46" i="1"/>
  <c r="I46" i="1" s="1"/>
  <c r="BR3" i="1"/>
  <c r="BQ3" i="1"/>
  <c r="BC3" i="1"/>
  <c r="BB3" i="1" s="1"/>
  <c r="AS3" i="1"/>
  <c r="AR3" i="1" s="1"/>
  <c r="AD3" i="1"/>
  <c r="AC3" i="1" s="1"/>
  <c r="T3" i="1"/>
  <c r="S3" i="1" s="1"/>
  <c r="J3" i="1"/>
  <c r="I3" i="1" s="1"/>
  <c r="BR66" i="1"/>
  <c r="BQ44" i="1"/>
  <c r="BC66" i="1"/>
  <c r="BB66" i="1" s="1"/>
  <c r="AS66" i="1"/>
  <c r="AR66" i="1" s="1"/>
  <c r="AD66" i="1"/>
  <c r="AC66" i="1" s="1"/>
  <c r="T66" i="1"/>
  <c r="S66" i="1" s="1"/>
  <c r="J66" i="1"/>
  <c r="I66" i="1" s="1"/>
  <c r="BR33" i="1"/>
  <c r="BQ29" i="1"/>
  <c r="BC33" i="1"/>
  <c r="BB33" i="1" s="1"/>
  <c r="AS33" i="1"/>
  <c r="AR33" i="1" s="1"/>
  <c r="AD33" i="1"/>
  <c r="AC33" i="1" s="1"/>
  <c r="T33" i="1"/>
  <c r="S33" i="1" s="1"/>
  <c r="J33" i="1"/>
  <c r="I33" i="1" s="1"/>
  <c r="BR40" i="1"/>
  <c r="BQ40" i="1"/>
  <c r="BC40" i="1"/>
  <c r="BB40" i="1" s="1"/>
  <c r="AS40" i="1"/>
  <c r="AR40" i="1" s="1"/>
  <c r="AD40" i="1"/>
  <c r="AC40" i="1" s="1"/>
  <c r="T40" i="1"/>
  <c r="S40" i="1" s="1"/>
  <c r="J40" i="1"/>
  <c r="I40" i="1" s="1"/>
  <c r="BR13" i="1"/>
  <c r="BQ13" i="1"/>
  <c r="BC13" i="1"/>
  <c r="BB13" i="1" s="1"/>
  <c r="AS13" i="1"/>
  <c r="AR13" i="1" s="1"/>
  <c r="AD13" i="1"/>
  <c r="AC13" i="1" s="1"/>
  <c r="T13" i="1"/>
  <c r="S13" i="1" s="1"/>
  <c r="J13" i="1"/>
  <c r="I13" i="1" s="1"/>
  <c r="BR23" i="1"/>
  <c r="BQ23" i="1"/>
  <c r="BC23" i="1"/>
  <c r="BB23" i="1" s="1"/>
  <c r="AS23" i="1"/>
  <c r="AR23" i="1" s="1"/>
  <c r="AD23" i="1"/>
  <c r="AC23" i="1" s="1"/>
  <c r="T23" i="1"/>
  <c r="S23" i="1" s="1"/>
  <c r="J23" i="1"/>
  <c r="I23" i="1" s="1"/>
  <c r="BR12" i="1"/>
  <c r="BQ12" i="1"/>
  <c r="BC12" i="1"/>
  <c r="BB12" i="1" s="1"/>
  <c r="AS12" i="1"/>
  <c r="AR12" i="1" s="1"/>
  <c r="AD12" i="1"/>
  <c r="AC12" i="1" s="1"/>
  <c r="T12" i="1"/>
  <c r="S12" i="1" s="1"/>
  <c r="J12" i="1"/>
  <c r="I12" i="1" s="1"/>
  <c r="BR16" i="1"/>
  <c r="BQ16" i="1"/>
  <c r="BC16" i="1"/>
  <c r="BB16" i="1" s="1"/>
  <c r="AS16" i="1"/>
  <c r="AR16" i="1" s="1"/>
  <c r="AD16" i="1"/>
  <c r="AC16" i="1" s="1"/>
  <c r="T16" i="1"/>
  <c r="S16" i="1" s="1"/>
  <c r="J16" i="1"/>
  <c r="I16" i="1" s="1"/>
  <c r="BR110" i="1"/>
  <c r="BQ110" i="1"/>
  <c r="BC110" i="1"/>
  <c r="BB110" i="1" s="1"/>
  <c r="AS110" i="1"/>
  <c r="AR110" i="1" s="1"/>
  <c r="AD110" i="1"/>
  <c r="AC110" i="1" s="1"/>
  <c r="T110" i="1"/>
  <c r="S110" i="1" s="1"/>
  <c r="J110" i="1"/>
  <c r="I110" i="1" s="1"/>
  <c r="BR68" i="1"/>
  <c r="BQ68" i="1"/>
  <c r="BC68" i="1"/>
  <c r="BB68" i="1" s="1"/>
  <c r="AS68" i="1"/>
  <c r="AR68" i="1" s="1"/>
  <c r="AD68" i="1"/>
  <c r="AC68" i="1" s="1"/>
  <c r="T68" i="1"/>
  <c r="S68" i="1" s="1"/>
  <c r="J68" i="1"/>
  <c r="I68" i="1" s="1"/>
  <c r="BR111" i="1"/>
  <c r="BQ111" i="1"/>
  <c r="BC111" i="1"/>
  <c r="BB111" i="1" s="1"/>
  <c r="AS111" i="1"/>
  <c r="AR111" i="1" s="1"/>
  <c r="AD111" i="1"/>
  <c r="AC111" i="1" s="1"/>
  <c r="T111" i="1"/>
  <c r="S111" i="1" s="1"/>
  <c r="J111" i="1"/>
  <c r="I111" i="1" s="1"/>
  <c r="BR96" i="1"/>
  <c r="BQ96" i="1"/>
  <c r="BC96" i="1"/>
  <c r="BB96" i="1" s="1"/>
  <c r="AS96" i="1"/>
  <c r="AR96" i="1" s="1"/>
  <c r="AD96" i="1"/>
  <c r="AC96" i="1" s="1"/>
  <c r="T96" i="1"/>
  <c r="S96" i="1" s="1"/>
  <c r="J96" i="1"/>
  <c r="I96" i="1" s="1"/>
  <c r="BR94" i="1"/>
  <c r="BQ94" i="1"/>
  <c r="BC94" i="1"/>
  <c r="BB94" i="1" s="1"/>
  <c r="AS94" i="1"/>
  <c r="AR94" i="1" s="1"/>
  <c r="AD94" i="1"/>
  <c r="AC94" i="1" s="1"/>
  <c r="T94" i="1"/>
  <c r="S94" i="1" s="1"/>
  <c r="J94" i="1"/>
  <c r="I94" i="1" s="1"/>
  <c r="BR99" i="1"/>
  <c r="BQ99" i="1"/>
  <c r="BC99" i="1"/>
  <c r="BB99" i="1" s="1"/>
  <c r="AS99" i="1"/>
  <c r="AR99" i="1" s="1"/>
  <c r="AD99" i="1"/>
  <c r="AC99" i="1" s="1"/>
  <c r="T99" i="1"/>
  <c r="S99" i="1" s="1"/>
  <c r="J99" i="1"/>
  <c r="I99" i="1" s="1"/>
  <c r="BR69" i="1"/>
  <c r="BQ69" i="1"/>
  <c r="BC69" i="1"/>
  <c r="BB69" i="1" s="1"/>
  <c r="AS69" i="1"/>
  <c r="AR69" i="1" s="1"/>
  <c r="AD69" i="1"/>
  <c r="AC69" i="1" s="1"/>
  <c r="T69" i="1"/>
  <c r="S69" i="1" s="1"/>
  <c r="J69" i="1"/>
  <c r="I69" i="1" s="1"/>
  <c r="BR89" i="1"/>
  <c r="BQ89" i="1"/>
  <c r="BC89" i="1"/>
  <c r="BB89" i="1" s="1"/>
  <c r="AS89" i="1"/>
  <c r="AR89" i="1" s="1"/>
  <c r="AD89" i="1"/>
  <c r="AC89" i="1" s="1"/>
  <c r="T89" i="1"/>
  <c r="S89" i="1" s="1"/>
  <c r="J89" i="1"/>
  <c r="I89" i="1" s="1"/>
  <c r="BR98" i="1"/>
  <c r="BQ98" i="1"/>
  <c r="BC98" i="1"/>
  <c r="BB98" i="1" s="1"/>
  <c r="AS98" i="1"/>
  <c r="AR98" i="1" s="1"/>
  <c r="AD98" i="1"/>
  <c r="AC98" i="1" s="1"/>
  <c r="T98" i="1"/>
  <c r="S98" i="1" s="1"/>
  <c r="J98" i="1"/>
  <c r="I98" i="1" s="1"/>
  <c r="BR88" i="1"/>
  <c r="BQ88" i="1"/>
  <c r="BC88" i="1"/>
  <c r="BB88" i="1" s="1"/>
  <c r="AS88" i="1"/>
  <c r="AR88" i="1" s="1"/>
  <c r="AD88" i="1"/>
  <c r="AC88" i="1" s="1"/>
  <c r="T88" i="1"/>
  <c r="S88" i="1" s="1"/>
  <c r="J88" i="1"/>
  <c r="I88" i="1" s="1"/>
  <c r="BR100" i="1"/>
  <c r="BQ33" i="1"/>
  <c r="BC100" i="1"/>
  <c r="BB100" i="1" s="1"/>
  <c r="AS100" i="1"/>
  <c r="AR100" i="1" s="1"/>
  <c r="AD100" i="1"/>
  <c r="AC100" i="1" s="1"/>
  <c r="T100" i="1"/>
  <c r="S100" i="1" s="1"/>
  <c r="J100" i="1"/>
  <c r="I100" i="1" s="1"/>
  <c r="BR108" i="1"/>
  <c r="BQ108" i="1"/>
  <c r="BC108" i="1"/>
  <c r="BB108" i="1" s="1"/>
  <c r="AS108" i="1"/>
  <c r="AR108" i="1" s="1"/>
  <c r="AD108" i="1"/>
  <c r="AC108" i="1" s="1"/>
  <c r="T108" i="1"/>
  <c r="S108" i="1" s="1"/>
  <c r="J108" i="1"/>
  <c r="I108" i="1" s="1"/>
  <c r="BR109" i="1"/>
  <c r="BQ109" i="1"/>
  <c r="BC109" i="1"/>
  <c r="BB109" i="1" s="1"/>
  <c r="AS109" i="1"/>
  <c r="AR109" i="1" s="1"/>
  <c r="AD109" i="1"/>
  <c r="AC109" i="1" s="1"/>
  <c r="T109" i="1"/>
  <c r="S109" i="1" s="1"/>
  <c r="J109" i="1"/>
  <c r="I109" i="1" s="1"/>
  <c r="BR90" i="1"/>
  <c r="BQ90" i="1"/>
  <c r="BC90" i="1"/>
  <c r="BB90" i="1" s="1"/>
  <c r="AS90" i="1"/>
  <c r="AR90" i="1" s="1"/>
  <c r="AD90" i="1"/>
  <c r="AC90" i="1" s="1"/>
  <c r="T90" i="1"/>
  <c r="S90" i="1" s="1"/>
  <c r="J90" i="1"/>
  <c r="I90" i="1" s="1"/>
  <c r="BR92" i="1"/>
  <c r="BQ92" i="1"/>
  <c r="BC92" i="1"/>
  <c r="BB92" i="1" s="1"/>
  <c r="AS92" i="1"/>
  <c r="AR92" i="1" s="1"/>
  <c r="AD92" i="1"/>
  <c r="AC92" i="1" s="1"/>
  <c r="T92" i="1"/>
  <c r="S92" i="1" s="1"/>
  <c r="J92" i="1"/>
  <c r="I92" i="1" s="1"/>
  <c r="BR80" i="1"/>
  <c r="BQ80" i="1"/>
  <c r="BC80" i="1"/>
  <c r="BB80" i="1" s="1"/>
  <c r="AS80" i="1"/>
  <c r="AR80" i="1" s="1"/>
  <c r="AD80" i="1"/>
  <c r="AC80" i="1" s="1"/>
  <c r="T80" i="1"/>
  <c r="S80" i="1" s="1"/>
  <c r="J80" i="1"/>
  <c r="I80" i="1" s="1"/>
  <c r="BR82" i="1"/>
  <c r="BQ82" i="1"/>
  <c r="BC82" i="1"/>
  <c r="BB82" i="1" s="1"/>
  <c r="AS82" i="1"/>
  <c r="AR82" i="1" s="1"/>
  <c r="AD82" i="1"/>
  <c r="AC82" i="1" s="1"/>
  <c r="T82" i="1"/>
  <c r="S82" i="1" s="1"/>
  <c r="J82" i="1"/>
  <c r="I82" i="1" s="1"/>
  <c r="BR106" i="1"/>
  <c r="BQ106" i="1"/>
  <c r="BC106" i="1"/>
  <c r="BB106" i="1" s="1"/>
  <c r="AS106" i="1"/>
  <c r="AR106" i="1" s="1"/>
  <c r="AD106" i="1"/>
  <c r="AC106" i="1" s="1"/>
  <c r="T106" i="1"/>
  <c r="S106" i="1" s="1"/>
  <c r="J106" i="1"/>
  <c r="I106" i="1" s="1"/>
  <c r="BR105" i="1"/>
  <c r="BQ105" i="1"/>
  <c r="BC105" i="1"/>
  <c r="BB105" i="1" s="1"/>
  <c r="AS105" i="1"/>
  <c r="AR105" i="1" s="1"/>
  <c r="AD105" i="1"/>
  <c r="AC105" i="1" s="1"/>
  <c r="T105" i="1"/>
  <c r="S105" i="1" s="1"/>
  <c r="J105" i="1"/>
  <c r="I105" i="1" s="1"/>
  <c r="BR107" i="1"/>
  <c r="BQ107" i="1"/>
  <c r="BC107" i="1"/>
  <c r="BB107" i="1" s="1"/>
  <c r="AS107" i="1"/>
  <c r="AR107" i="1" s="1"/>
  <c r="AD107" i="1"/>
  <c r="AC107" i="1" s="1"/>
  <c r="T107" i="1"/>
  <c r="S107" i="1" s="1"/>
  <c r="J107" i="1"/>
  <c r="I107" i="1" s="1"/>
  <c r="BR103" i="1"/>
  <c r="BQ103" i="1"/>
  <c r="BC103" i="1"/>
  <c r="BB103" i="1" s="1"/>
  <c r="AS103" i="1"/>
  <c r="AR103" i="1" s="1"/>
  <c r="AD103" i="1"/>
  <c r="AC103" i="1" s="1"/>
  <c r="T103" i="1"/>
  <c r="S103" i="1" s="1"/>
  <c r="J103" i="1"/>
  <c r="I103" i="1" s="1"/>
  <c r="BR87" i="1"/>
  <c r="BQ87" i="1"/>
  <c r="BC87" i="1"/>
  <c r="BB87" i="1" s="1"/>
  <c r="AS87" i="1"/>
  <c r="AR87" i="1" s="1"/>
  <c r="AD87" i="1"/>
  <c r="AC87" i="1" s="1"/>
  <c r="T87" i="1"/>
  <c r="S87" i="1" s="1"/>
  <c r="J87" i="1"/>
  <c r="I87" i="1" s="1"/>
  <c r="BR85" i="1"/>
  <c r="BQ85" i="1"/>
  <c r="BC85" i="1"/>
  <c r="BB85" i="1" s="1"/>
  <c r="AS85" i="1"/>
  <c r="AR85" i="1" s="1"/>
  <c r="AD85" i="1"/>
  <c r="AC85" i="1" s="1"/>
  <c r="T85" i="1"/>
  <c r="S85" i="1" s="1"/>
  <c r="J85" i="1"/>
  <c r="I85" i="1" s="1"/>
  <c r="BR76" i="1"/>
  <c r="BQ76" i="1"/>
  <c r="BC76" i="1"/>
  <c r="BB76" i="1" s="1"/>
  <c r="AS76" i="1"/>
  <c r="AR76" i="1" s="1"/>
  <c r="AD76" i="1"/>
  <c r="AC76" i="1" s="1"/>
  <c r="T76" i="1"/>
  <c r="S76" i="1" s="1"/>
  <c r="J76" i="1"/>
  <c r="I76" i="1" s="1"/>
  <c r="BR86" i="1"/>
  <c r="BQ86" i="1"/>
  <c r="BC86" i="1"/>
  <c r="BB86" i="1" s="1"/>
  <c r="AS86" i="1"/>
  <c r="AR86" i="1" s="1"/>
  <c r="AD86" i="1"/>
  <c r="AC86" i="1" s="1"/>
  <c r="T86" i="1"/>
  <c r="S86" i="1" s="1"/>
  <c r="J86" i="1"/>
  <c r="I86" i="1" s="1"/>
  <c r="BR58" i="1"/>
  <c r="BQ58" i="1"/>
  <c r="BC58" i="1"/>
  <c r="BB58" i="1" s="1"/>
  <c r="AS58" i="1"/>
  <c r="AR58" i="1" s="1"/>
  <c r="AD58" i="1"/>
  <c r="AC58" i="1" s="1"/>
  <c r="T58" i="1"/>
  <c r="S58" i="1" s="1"/>
  <c r="J58" i="1"/>
  <c r="I58" i="1" s="1"/>
  <c r="BR79" i="1"/>
  <c r="BQ79" i="1"/>
  <c r="BC79" i="1"/>
  <c r="BB79" i="1" s="1"/>
  <c r="AS79" i="1"/>
  <c r="AR79" i="1" s="1"/>
  <c r="AD79" i="1"/>
  <c r="AC79" i="1" s="1"/>
  <c r="T79" i="1"/>
  <c r="S79" i="1" s="1"/>
  <c r="J79" i="1"/>
  <c r="I79" i="1" s="1"/>
  <c r="BR84" i="1"/>
  <c r="BQ115" i="1"/>
  <c r="BC84" i="1"/>
  <c r="BB84" i="1" s="1"/>
  <c r="AS84" i="1"/>
  <c r="AR84" i="1" s="1"/>
  <c r="AD84" i="1"/>
  <c r="AC84" i="1" s="1"/>
  <c r="T84" i="1"/>
  <c r="S84" i="1" s="1"/>
  <c r="J84" i="1"/>
  <c r="I84" i="1" s="1"/>
  <c r="BR83" i="1"/>
  <c r="BQ83" i="1"/>
  <c r="BC83" i="1"/>
  <c r="BB83" i="1" s="1"/>
  <c r="AS83" i="1"/>
  <c r="AR83" i="1" s="1"/>
  <c r="AD83" i="1"/>
  <c r="AC83" i="1" s="1"/>
  <c r="T83" i="1"/>
  <c r="S83" i="1" s="1"/>
  <c r="J83" i="1"/>
  <c r="I83" i="1" s="1"/>
  <c r="BR11" i="1"/>
  <c r="BQ31" i="1"/>
  <c r="BC11" i="1"/>
  <c r="BB11" i="1" s="1"/>
  <c r="AS11" i="1"/>
  <c r="AR11" i="1" s="1"/>
  <c r="AD11" i="1"/>
  <c r="AC11" i="1" s="1"/>
  <c r="T11" i="1"/>
  <c r="S11" i="1" s="1"/>
  <c r="J11" i="1"/>
  <c r="I11" i="1" s="1"/>
  <c r="BR71" i="1"/>
  <c r="BQ71" i="1"/>
  <c r="BC71" i="1"/>
  <c r="BB71" i="1" s="1"/>
  <c r="AS71" i="1"/>
  <c r="AR71" i="1" s="1"/>
  <c r="AD71" i="1"/>
  <c r="AC71" i="1" s="1"/>
  <c r="T71" i="1"/>
  <c r="S71" i="1" s="1"/>
  <c r="J71" i="1"/>
  <c r="I71" i="1" s="1"/>
  <c r="BR70" i="1"/>
  <c r="BQ70" i="1"/>
  <c r="BC70" i="1"/>
  <c r="BB70" i="1" s="1"/>
  <c r="AS70" i="1"/>
  <c r="AR70" i="1" s="1"/>
  <c r="AD70" i="1"/>
  <c r="AC70" i="1" s="1"/>
  <c r="T70" i="1"/>
  <c r="S70" i="1" s="1"/>
  <c r="J70" i="1"/>
  <c r="I70" i="1" s="1"/>
  <c r="BR74" i="1"/>
  <c r="BQ74" i="1"/>
  <c r="BC74" i="1"/>
  <c r="BB74" i="1" s="1"/>
  <c r="AS74" i="1"/>
  <c r="AR74" i="1" s="1"/>
  <c r="AD74" i="1"/>
  <c r="AC74" i="1" s="1"/>
  <c r="T74" i="1"/>
  <c r="S74" i="1" s="1"/>
  <c r="J74" i="1"/>
  <c r="I74" i="1" s="1"/>
  <c r="BR73" i="1"/>
  <c r="BQ73" i="1"/>
  <c r="BC73" i="1"/>
  <c r="BB73" i="1" s="1"/>
  <c r="AS73" i="1"/>
  <c r="AR73" i="1" s="1"/>
  <c r="AD73" i="1"/>
  <c r="AC73" i="1" s="1"/>
  <c r="T73" i="1"/>
  <c r="S73" i="1" s="1"/>
  <c r="J73" i="1"/>
  <c r="I73" i="1" s="1"/>
  <c r="BR72" i="1"/>
  <c r="BQ72" i="1"/>
  <c r="BC72" i="1"/>
  <c r="BB72" i="1" s="1"/>
  <c r="AS72" i="1"/>
  <c r="AR72" i="1" s="1"/>
  <c r="AD72" i="1"/>
  <c r="AC72" i="1" s="1"/>
  <c r="T72" i="1"/>
  <c r="S72" i="1" s="1"/>
  <c r="J72" i="1"/>
  <c r="I72" i="1" s="1"/>
  <c r="BR102" i="1"/>
  <c r="BQ102" i="1"/>
  <c r="BC102" i="1"/>
  <c r="BB102" i="1" s="1"/>
  <c r="AS102" i="1"/>
  <c r="AR102" i="1" s="1"/>
  <c r="AD102" i="1"/>
  <c r="AC102" i="1" s="1"/>
  <c r="T102" i="1"/>
  <c r="S102" i="1" s="1"/>
  <c r="J102" i="1"/>
  <c r="I102" i="1" s="1"/>
  <c r="BR62" i="1"/>
  <c r="BQ62" i="1"/>
  <c r="BC62" i="1"/>
  <c r="BB62" i="1" s="1"/>
  <c r="AS62" i="1"/>
  <c r="AR62" i="1" s="1"/>
  <c r="AD62" i="1"/>
  <c r="AC62" i="1" s="1"/>
  <c r="T62" i="1"/>
  <c r="S62" i="1" s="1"/>
  <c r="J62" i="1"/>
  <c r="I62" i="1" s="1"/>
  <c r="BR21" i="1"/>
  <c r="BQ21" i="1"/>
  <c r="BC21" i="1"/>
  <c r="BB21" i="1" s="1"/>
  <c r="AS21" i="1"/>
  <c r="AR21" i="1" s="1"/>
  <c r="AD21" i="1"/>
  <c r="AC21" i="1" s="1"/>
  <c r="T21" i="1"/>
  <c r="S21" i="1" s="1"/>
  <c r="J21" i="1"/>
  <c r="I21" i="1" s="1"/>
  <c r="BR104" i="1"/>
  <c r="BQ104" i="1"/>
  <c r="BC104" i="1"/>
  <c r="BB104" i="1" s="1"/>
  <c r="AS104" i="1"/>
  <c r="AR104" i="1" s="1"/>
  <c r="AD104" i="1"/>
  <c r="AC104" i="1" s="1"/>
  <c r="T104" i="1"/>
  <c r="S104" i="1" s="1"/>
  <c r="J104" i="1"/>
  <c r="I104" i="1" s="1"/>
  <c r="BR91" i="1"/>
  <c r="BQ91" i="1"/>
  <c r="BC91" i="1"/>
  <c r="BB91" i="1" s="1"/>
  <c r="AS91" i="1"/>
  <c r="AR91" i="1" s="1"/>
  <c r="AD91" i="1"/>
  <c r="AC91" i="1" s="1"/>
  <c r="T91" i="1"/>
  <c r="S91" i="1" s="1"/>
  <c r="J91" i="1"/>
  <c r="I91" i="1" s="1"/>
  <c r="BR93" i="1"/>
  <c r="BQ93" i="1"/>
  <c r="BC93" i="1"/>
  <c r="BB93" i="1" s="1"/>
  <c r="AS93" i="1"/>
  <c r="AR93" i="1" s="1"/>
  <c r="AD93" i="1"/>
  <c r="AC93" i="1" s="1"/>
  <c r="T93" i="1"/>
  <c r="S93" i="1" s="1"/>
  <c r="J93" i="1"/>
  <c r="I93" i="1" s="1"/>
  <c r="BR30" i="1"/>
  <c r="BQ30" i="1"/>
  <c r="BC30" i="1"/>
  <c r="BB30" i="1" s="1"/>
  <c r="AS30" i="1"/>
  <c r="AR30" i="1" s="1"/>
  <c r="AD30" i="1"/>
  <c r="AC30" i="1" s="1"/>
  <c r="T30" i="1"/>
  <c r="S30" i="1" s="1"/>
  <c r="J30" i="1"/>
  <c r="I30" i="1" s="1"/>
  <c r="BR113" i="1"/>
  <c r="BQ113" i="1"/>
  <c r="BC113" i="1"/>
  <c r="BB113" i="1" s="1"/>
  <c r="AS113" i="1"/>
  <c r="AR113" i="1" s="1"/>
  <c r="AD113" i="1"/>
  <c r="AC113" i="1" s="1"/>
  <c r="T113" i="1"/>
  <c r="S113" i="1" s="1"/>
  <c r="J113" i="1"/>
  <c r="BR67" i="1"/>
  <c r="BQ67" i="1"/>
  <c r="BC67" i="1"/>
  <c r="BB67" i="1" s="1"/>
  <c r="AS67" i="1"/>
  <c r="AR67" i="1" s="1"/>
  <c r="AD67" i="1"/>
  <c r="AC67" i="1" s="1"/>
  <c r="T67" i="1"/>
  <c r="S67" i="1" s="1"/>
  <c r="J67" i="1"/>
  <c r="I67" i="1" s="1"/>
  <c r="BR26" i="1"/>
  <c r="BQ26" i="1"/>
  <c r="BC26" i="1"/>
  <c r="BB26" i="1" s="1"/>
  <c r="AS26" i="1"/>
  <c r="AR26" i="1" s="1"/>
  <c r="AD26" i="1"/>
  <c r="AC26" i="1" s="1"/>
  <c r="T26" i="1"/>
  <c r="S26" i="1" s="1"/>
  <c r="J26" i="1"/>
  <c r="I26" i="1" s="1"/>
  <c r="BR51" i="1"/>
  <c r="BQ51" i="1"/>
  <c r="BC51" i="1"/>
  <c r="BB51" i="1" s="1"/>
  <c r="AS51" i="1"/>
  <c r="AR51" i="1" s="1"/>
  <c r="AD51" i="1"/>
  <c r="AC51" i="1" s="1"/>
  <c r="T51" i="1"/>
  <c r="S51" i="1" s="1"/>
  <c r="J51" i="1"/>
  <c r="I51" i="1" s="1"/>
  <c r="BR50" i="1"/>
  <c r="BQ50" i="1"/>
  <c r="BC50" i="1"/>
  <c r="AS50" i="1"/>
  <c r="AR50" i="1" s="1"/>
  <c r="AD50" i="1"/>
  <c r="AC50" i="1" s="1"/>
  <c r="T50" i="1"/>
  <c r="S50" i="1" s="1"/>
  <c r="J50" i="1"/>
  <c r="I50" i="1" s="1"/>
  <c r="BR38" i="1"/>
  <c r="BQ38" i="1"/>
  <c r="BC38" i="1"/>
  <c r="BB38" i="1" s="1"/>
  <c r="AS38" i="1"/>
  <c r="AR38" i="1" s="1"/>
  <c r="AD38" i="1"/>
  <c r="AC38" i="1" s="1"/>
  <c r="T38" i="1"/>
  <c r="S38" i="1" s="1"/>
  <c r="J38" i="1"/>
  <c r="I38" i="1" s="1"/>
  <c r="BR32" i="1"/>
  <c r="BQ32" i="1"/>
  <c r="BC32" i="1"/>
  <c r="BB32" i="1" s="1"/>
  <c r="AS32" i="1"/>
  <c r="AR32" i="1" s="1"/>
  <c r="AD32" i="1"/>
  <c r="AC32" i="1" s="1"/>
  <c r="T32" i="1"/>
  <c r="S32" i="1" s="1"/>
  <c r="J32" i="1"/>
  <c r="I32" i="1" s="1"/>
  <c r="BR42" i="1"/>
  <c r="BQ66" i="1"/>
  <c r="BC42" i="1"/>
  <c r="BB42" i="1" s="1"/>
  <c r="AS42" i="1"/>
  <c r="AR42" i="1" s="1"/>
  <c r="AD42" i="1"/>
  <c r="AC42" i="1" s="1"/>
  <c r="T42" i="1"/>
  <c r="S42" i="1" s="1"/>
  <c r="J42" i="1"/>
  <c r="I42" i="1" s="1"/>
  <c r="BR41" i="1"/>
  <c r="BQ100" i="1"/>
  <c r="BC41" i="1"/>
  <c r="BB41" i="1" s="1"/>
  <c r="AS41" i="1"/>
  <c r="AR41" i="1" s="1"/>
  <c r="AD41" i="1"/>
  <c r="AC41" i="1" s="1"/>
  <c r="T41" i="1"/>
  <c r="S41" i="1" s="1"/>
  <c r="J41" i="1"/>
  <c r="I41" i="1" s="1"/>
  <c r="BR36" i="1"/>
  <c r="BQ36" i="1"/>
  <c r="BC36" i="1"/>
  <c r="BB36" i="1" s="1"/>
  <c r="AS36" i="1"/>
  <c r="AR36" i="1" s="1"/>
  <c r="AD36" i="1"/>
  <c r="AC36" i="1" s="1"/>
  <c r="T36" i="1"/>
  <c r="S36" i="1" s="1"/>
  <c r="J36" i="1"/>
  <c r="I36" i="1" s="1"/>
  <c r="BR56" i="1"/>
  <c r="BQ56" i="1"/>
  <c r="BC56" i="1"/>
  <c r="BB56" i="1" s="1"/>
  <c r="AS56" i="1"/>
  <c r="AR56" i="1" s="1"/>
  <c r="AD56" i="1"/>
  <c r="AC56" i="1" s="1"/>
  <c r="T56" i="1"/>
  <c r="S56" i="1" s="1"/>
  <c r="J56" i="1"/>
  <c r="I56" i="1" s="1"/>
  <c r="BR63" i="1"/>
  <c r="BQ35" i="1"/>
  <c r="BC63" i="1"/>
  <c r="BB63" i="1" s="1"/>
  <c r="AS63" i="1"/>
  <c r="AR63" i="1" s="1"/>
  <c r="AD63" i="1"/>
  <c r="AC63" i="1" s="1"/>
  <c r="T63" i="1"/>
  <c r="S63" i="1" s="1"/>
  <c r="J63" i="1"/>
  <c r="I63" i="1" s="1"/>
  <c r="BR52" i="1"/>
  <c r="BQ52" i="1"/>
  <c r="BC52" i="1"/>
  <c r="BB52" i="1" s="1"/>
  <c r="AS52" i="1"/>
  <c r="AR52" i="1" s="1"/>
  <c r="AD52" i="1"/>
  <c r="AC52" i="1" s="1"/>
  <c r="T52" i="1"/>
  <c r="S52" i="1" s="1"/>
  <c r="J52" i="1"/>
  <c r="I52" i="1" s="1"/>
  <c r="BR55" i="1"/>
  <c r="BQ55" i="1"/>
  <c r="BC55" i="1"/>
  <c r="BB55" i="1" s="1"/>
  <c r="AS55" i="1"/>
  <c r="AR55" i="1" s="1"/>
  <c r="AD55" i="1"/>
  <c r="AC55" i="1" s="1"/>
  <c r="T55" i="1"/>
  <c r="S55" i="1" s="1"/>
  <c r="J55" i="1"/>
  <c r="I55" i="1" s="1"/>
  <c r="BR54" i="1"/>
  <c r="BQ54" i="1"/>
  <c r="BC54" i="1"/>
  <c r="BB54" i="1" s="1"/>
  <c r="AS54" i="1"/>
  <c r="AR54" i="1" s="1"/>
  <c r="AD54" i="1"/>
  <c r="AC54" i="1" s="1"/>
  <c r="T54" i="1"/>
  <c r="S54" i="1" s="1"/>
  <c r="J54" i="1"/>
  <c r="I54" i="1" s="1"/>
  <c r="BR61" i="1"/>
  <c r="BQ61" i="1"/>
  <c r="BC61" i="1"/>
  <c r="BB61" i="1" s="1"/>
  <c r="AS61" i="1"/>
  <c r="AR61" i="1" s="1"/>
  <c r="AD61" i="1"/>
  <c r="AC61" i="1" s="1"/>
  <c r="T61" i="1"/>
  <c r="S61" i="1" s="1"/>
  <c r="J61" i="1"/>
  <c r="I61" i="1" s="1"/>
  <c r="BR29" i="1"/>
  <c r="BQ84" i="1"/>
  <c r="BC29" i="1"/>
  <c r="BB29" i="1" s="1"/>
  <c r="AS29" i="1"/>
  <c r="AR29" i="1" s="1"/>
  <c r="AD29" i="1"/>
  <c r="AC29" i="1" s="1"/>
  <c r="T29" i="1"/>
  <c r="S29" i="1" s="1"/>
  <c r="J29" i="1"/>
  <c r="I29" i="1" s="1"/>
  <c r="BR25" i="1"/>
  <c r="BQ25" i="1"/>
  <c r="BC25" i="1"/>
  <c r="BB25" i="1" s="1"/>
  <c r="AS25" i="1"/>
  <c r="AR25" i="1" s="1"/>
  <c r="AD25" i="1"/>
  <c r="AC25" i="1" s="1"/>
  <c r="T25" i="1"/>
  <c r="S25" i="1" s="1"/>
  <c r="J25" i="1"/>
  <c r="I25" i="1" s="1"/>
  <c r="BR10" i="1"/>
  <c r="BQ47" i="1"/>
  <c r="BC10" i="1"/>
  <c r="BB10" i="1" s="1"/>
  <c r="AS10" i="1"/>
  <c r="AR10" i="1" s="1"/>
  <c r="AD10" i="1"/>
  <c r="AC10" i="1" s="1"/>
  <c r="T10" i="1"/>
  <c r="S10" i="1" s="1"/>
  <c r="J10" i="1"/>
  <c r="I10" i="1" s="1"/>
  <c r="BR27" i="1"/>
  <c r="BQ27" i="1"/>
  <c r="BC27" i="1"/>
  <c r="BB27" i="1" s="1"/>
  <c r="AS27" i="1"/>
  <c r="AR27" i="1" s="1"/>
  <c r="AD27" i="1"/>
  <c r="AC27" i="1" s="1"/>
  <c r="T27" i="1"/>
  <c r="S27" i="1" s="1"/>
  <c r="J27" i="1"/>
  <c r="I27" i="1" s="1"/>
  <c r="BR49" i="1"/>
  <c r="BQ49" i="1"/>
  <c r="BC49" i="1"/>
  <c r="BB49" i="1" s="1"/>
  <c r="AS49" i="1"/>
  <c r="AR49" i="1" s="1"/>
  <c r="AD49" i="1"/>
  <c r="AC49" i="1" s="1"/>
  <c r="T49" i="1"/>
  <c r="S49" i="1" s="1"/>
  <c r="J49" i="1"/>
  <c r="I49" i="1" s="1"/>
  <c r="BR24" i="1"/>
  <c r="BQ24" i="1"/>
  <c r="BC24" i="1"/>
  <c r="BB24" i="1" s="1"/>
  <c r="AS24" i="1"/>
  <c r="AR24" i="1" s="1"/>
  <c r="AD24" i="1"/>
  <c r="AC24" i="1" s="1"/>
  <c r="T24" i="1"/>
  <c r="S24" i="1" s="1"/>
  <c r="J24" i="1"/>
  <c r="I24" i="1" s="1"/>
  <c r="BR45" i="1"/>
  <c r="BQ45" i="1"/>
  <c r="BC45" i="1"/>
  <c r="BB45" i="1" s="1"/>
  <c r="AS45" i="1"/>
  <c r="AR45" i="1" s="1"/>
  <c r="AD45" i="1"/>
  <c r="AC45" i="1" s="1"/>
  <c r="T45" i="1"/>
  <c r="S45" i="1" s="1"/>
  <c r="J45" i="1"/>
  <c r="I45" i="1" s="1"/>
  <c r="BR59" i="1"/>
  <c r="BQ59" i="1"/>
  <c r="BC59" i="1"/>
  <c r="BB59" i="1" s="1"/>
  <c r="AS59" i="1"/>
  <c r="AR59" i="1" s="1"/>
  <c r="AD59" i="1"/>
  <c r="AC59" i="1" s="1"/>
  <c r="T59" i="1"/>
  <c r="S59" i="1" s="1"/>
  <c r="J59" i="1"/>
  <c r="I59" i="1" s="1"/>
  <c r="BR44" i="1"/>
  <c r="BQ63" i="1"/>
  <c r="BC44" i="1"/>
  <c r="BB44" i="1" s="1"/>
  <c r="AS44" i="1"/>
  <c r="AR44" i="1" s="1"/>
  <c r="AD44" i="1"/>
  <c r="AC44" i="1" s="1"/>
  <c r="T44" i="1"/>
  <c r="S44" i="1" s="1"/>
  <c r="J44" i="1"/>
  <c r="I44" i="1" s="1"/>
  <c r="BR35" i="1"/>
  <c r="BQ10" i="1"/>
  <c r="BC35" i="1"/>
  <c r="BB35" i="1" s="1"/>
  <c r="AS35" i="1"/>
  <c r="AR35" i="1" s="1"/>
  <c r="AD35" i="1"/>
  <c r="AC35" i="1" s="1"/>
  <c r="T35" i="1"/>
  <c r="S35" i="1" s="1"/>
  <c r="J35" i="1"/>
  <c r="I35" i="1" s="1"/>
  <c r="BR31" i="1"/>
  <c r="BQ42" i="1"/>
  <c r="BC31" i="1"/>
  <c r="BB31" i="1" s="1"/>
  <c r="AS31" i="1"/>
  <c r="AR31" i="1" s="1"/>
  <c r="AD31" i="1"/>
  <c r="AC31" i="1" s="1"/>
  <c r="T31" i="1"/>
  <c r="S31" i="1" s="1"/>
  <c r="J31" i="1"/>
  <c r="I31" i="1" s="1"/>
  <c r="BR34" i="1"/>
  <c r="BQ7" i="1"/>
  <c r="BC34" i="1"/>
  <c r="BB34" i="1" s="1"/>
  <c r="AS34" i="1"/>
  <c r="AR34" i="1" s="1"/>
  <c r="AD34" i="1"/>
  <c r="AC34" i="1" s="1"/>
  <c r="T34" i="1"/>
  <c r="S34" i="1" s="1"/>
  <c r="J34" i="1"/>
  <c r="I34" i="1" s="1"/>
  <c r="BR53" i="1"/>
  <c r="BQ53" i="1"/>
  <c r="BC53" i="1"/>
  <c r="BB53" i="1" s="1"/>
  <c r="AS53" i="1"/>
  <c r="AR53" i="1" s="1"/>
  <c r="AD53" i="1"/>
  <c r="AC53" i="1" s="1"/>
  <c r="T53" i="1"/>
  <c r="S53" i="1" s="1"/>
  <c r="J53" i="1"/>
  <c r="I53" i="1" s="1"/>
  <c r="BR47" i="1"/>
  <c r="BQ34" i="1"/>
  <c r="BC47" i="1"/>
  <c r="BB47" i="1" s="1"/>
  <c r="AS47" i="1"/>
  <c r="AR47" i="1" s="1"/>
  <c r="AD47" i="1"/>
  <c r="AC47" i="1" s="1"/>
  <c r="T47" i="1"/>
  <c r="S47" i="1" s="1"/>
  <c r="J47" i="1"/>
  <c r="I47" i="1" s="1"/>
</calcChain>
</file>

<file path=xl/sharedStrings.xml><?xml version="1.0" encoding="utf-8"?>
<sst xmlns="http://schemas.openxmlformats.org/spreadsheetml/2006/main" count="1120" uniqueCount="695">
  <si>
    <t>Attack</t>
  </si>
  <si>
    <t>Disclosure</t>
  </si>
  <si>
    <t>OSS</t>
  </si>
  <si>
    <t>Attacker Application</t>
  </si>
  <si>
    <t>Unknown/NA</t>
  </si>
  <si>
    <t>Typosquatting</t>
  </si>
  <si>
    <t>Hijacked Updates</t>
  </si>
  <si>
    <t>Data Extraction</t>
  </si>
  <si>
    <t>Physical Systems</t>
  </si>
  <si>
    <t>Backdoor Access</t>
  </si>
  <si>
    <t>Cryptominer</t>
  </si>
  <si>
    <t>Remote Code Execution/Download</t>
  </si>
  <si>
    <t>Adware</t>
  </si>
  <si>
    <t>Payment Diversion</t>
  </si>
  <si>
    <t>Establish BotNet</t>
  </si>
  <si>
    <t>Data Damage</t>
  </si>
  <si>
    <t>Unknown or Other</t>
  </si>
  <si>
    <t>Depth in Stack</t>
  </si>
  <si>
    <t>State</t>
  </si>
  <si>
    <t>Criminal</t>
  </si>
  <si>
    <t>Unknown</t>
  </si>
  <si>
    <t>Other</t>
  </si>
  <si>
    <t>N/A</t>
  </si>
  <si>
    <t>Proprietary Application Store</t>
  </si>
  <si>
    <t>Worm Component</t>
  </si>
  <si>
    <t>Hardware Component</t>
  </si>
  <si>
    <t>Direct Download</t>
  </si>
  <si>
    <t>Phishing</t>
  </si>
  <si>
    <t>Development Software</t>
  </si>
  <si>
    <t>Supply Chain Service Provider</t>
  </si>
  <si>
    <t>Unknown, N/A, or Other</t>
  </si>
  <si>
    <t>Stolen/Purchased Certificate</t>
  </si>
  <si>
    <t>Pre-signature Insertion</t>
  </si>
  <si>
    <t>Default Password Exploit</t>
  </si>
  <si>
    <t>Account Access</t>
  </si>
  <si>
    <t>Self-signed/Unsigned</t>
  </si>
  <si>
    <t>Broken Signature System</t>
  </si>
  <si>
    <t>Unknown, Other, or N/A</t>
  </si>
  <si>
    <t>Date</t>
  </si>
  <si>
    <t>Name</t>
  </si>
  <si>
    <t>Attack/Disclosure</t>
  </si>
  <si>
    <t>Summary</t>
  </si>
  <si>
    <t>Article(s)</t>
  </si>
  <si>
    <t>Affected Code</t>
  </si>
  <si>
    <t>Code Location/Owner</t>
  </si>
  <si>
    <t>Downstream Target</t>
  </si>
  <si>
    <t>Codebase</t>
  </si>
  <si>
    <t>1st Party OS/Applications</t>
  </si>
  <si>
    <t>1st Party Firmware</t>
  </si>
  <si>
    <t>3rd Party Application</t>
  </si>
  <si>
    <t>3rd Party Firmware</t>
  </si>
  <si>
    <t>Attack Vector</t>
  </si>
  <si>
    <t>Distribution Vector</t>
  </si>
  <si>
    <t>3rd Party Application Store</t>
  </si>
  <si>
    <t>Open Source Dependency</t>
  </si>
  <si>
    <t>Supply Chain Potential</t>
  </si>
  <si>
    <t>Credential Theft</t>
  </si>
  <si>
    <t>Certificate Theft</t>
  </si>
  <si>
    <t>Cryptography Error</t>
  </si>
  <si>
    <t>Firmware Editing</t>
  </si>
  <si>
    <t>Default Password</t>
  </si>
  <si>
    <t>Code Injection</t>
  </si>
  <si>
    <t>Impact</t>
  </si>
  <si>
    <t>Attacker Name</t>
  </si>
  <si>
    <t>Attacker Type</t>
  </si>
  <si>
    <t>Year</t>
  </si>
  <si>
    <t>Prop</t>
  </si>
  <si>
    <t>Ease/Breadth of Access</t>
  </si>
  <si>
    <t>App Count</t>
  </si>
  <si>
    <t>C-Data backdoor vulnerabilities</t>
  </si>
  <si>
    <t>Security researchers found 7 severe vulnerabilities and seemingly intentional backdoors in the firmware of 29 FTTH OLT devices from popular Chinese vendor C-Data. FTTH OLT refers to networking equipment that allows internet service providers to bring fiber optics cables as close to the end-users as possible, which serves as one of the most widespread types of networking devices. The most serious vulnerabilities include Telnet backdoor accounts hardcoded in the firmware, ultimately allowing intruders full administrator CLI access.</t>
  </si>
  <si>
    <t>https://www.zdnet.com/article/backdoor-accounts-discovered-in-29-ftth-devices-from-chinese-vendor-c-data/</t>
  </si>
  <si>
    <t>Firmware</t>
  </si>
  <si>
    <t xml:space="preserve"> Fiber-To-The-Home (FTTH) Optical Line Termination (OLT) devices</t>
  </si>
  <si>
    <t>Dependent users of infected ISP networks</t>
  </si>
  <si>
    <t xml:space="preserve">MacBook Battery Firmware Vulnerability </t>
  </si>
  <si>
    <t>Charlie Miller discovered that several MacBook battery processing chips were shipped with default passwords that could be retrieved from old software updates. The passwords granted him almost complete control of the batteries, allowing him to alter readings passed to the OS,  brick the battery, install persistent malware, and potentially even cause the battery to explode. He also released a possible solution, Caulkgun, which replaces the default passwords with random strings, though that would prevent future Apple updates to the firmware.</t>
  </si>
  <si>
    <t>https://www.forbes.com/sites/andygreenberg/2011/07/22/apple-laptops-vulnerable-to-hack-that-kills-or-corrupts-batteries/#1da096fc36ec</t>
  </si>
  <si>
    <t>Battery Firmware</t>
  </si>
  <si>
    <t>Apple Devices</t>
  </si>
  <si>
    <t>Macbook owners</t>
  </si>
  <si>
    <t xml:space="preserve">Jupiter Junos Vulnerability </t>
  </si>
  <si>
    <t>Old versions of Juniper Rounting Engine Junos could be crashed and rebooted via a custom crafted TCP packet sent to a listening port.</t>
  </si>
  <si>
    <t>https://threatpost.com/juniper-s-junos-could-open-routers-tcp-attacks-020113/77480/</t>
  </si>
  <si>
    <t>Junos</t>
  </si>
  <si>
    <t>Juniper Networks</t>
  </si>
  <si>
    <t>Dependent users</t>
  </si>
  <si>
    <t>Microsoft Kernel</t>
  </si>
  <si>
    <t xml:space="preserve">Eclypsium researchers discovered that over 40 kernel drivers used by more 20 different hardware vendors were coded such that user applications could get the drivers to execute read/write functions in more highly privileged Windows OS areas, like the Windows kernel, without restriction. The attacker would have to have already gained access to the system, but similar driver-enabled attacks in the wild have been observed. </t>
  </si>
  <si>
    <t>https://www.zdnet.com/article/researchers-find-security-flaws-in-40-kernel-drivers-from-20-vendors/</t>
  </si>
  <si>
    <t>Driver firmware</t>
  </si>
  <si>
    <t>Over 40 drivers from 20 different vendors</t>
  </si>
  <si>
    <t>Windows OS users</t>
  </si>
  <si>
    <t>Peripheral firmware</t>
  </si>
  <si>
    <t>Reserachers found that a huge number of peripheral devices--cameras, WiFi routers, printers, etc.--and some computers didn't use code-sigining to verify firmware updates, opening the door for the installation of extremely persistent and hard-to-detect malware that can steal and hide data and track memory. While vendors are beginning to update the security of firmware, the process is slow.</t>
  </si>
  <si>
    <t>https://www.cyberscoop.com/firmware-eclypsium-equation-group/</t>
  </si>
  <si>
    <t>Peripheral Firmware</t>
  </si>
  <si>
    <t>Peripheral Device Firmware</t>
  </si>
  <si>
    <t>Device Users</t>
  </si>
  <si>
    <t>EquationDrug and GrayFish</t>
  </si>
  <si>
    <t>These two malicious programs, both attributed to NSA-linked Equation Group, used versions of nls_933w.dll to communicate with a C&amp;C server to flash malicious copies of firmware onto a device's HDD. The malicious code could persist through patches even to firmware, access all of a machine's data, and even store away stolen data in a small hidden section of the harddrive normally reserved for firmware, making the cache incredibly resistant to being wiped. 500 machines were infected, but only five included the flash firmware module.</t>
  </si>
  <si>
    <t>https://www.wired.com/2015/02/nsa-firmware-hacking/ , https://icmconference.org/wp-content/uploads/A14-VanK-HardDrive_Firmware_Hacking_ICMC-Copy.pdf</t>
  </si>
  <si>
    <t>HDD Firmware</t>
  </si>
  <si>
    <t xml:space="preserve">Machine Users </t>
  </si>
  <si>
    <t>Equation Group</t>
  </si>
  <si>
    <t>Triton</t>
  </si>
  <si>
    <t>A likely nation-state attacker exploited flaws in an industrial plant's security to deploy Triton malware to manipulate Schneider safety system firmware to increase the system's ability to make changes and commands and eventually deploy a remote access Trojan. The malware aimed to deploy a payload after defeating the plant's safety shutdown feature, which it accidentally triggered prematurely. The attack is a rare example of an attack on industrial systems and was isolated to an unknown plant in an unknown country but could have affected any plant using Schneider safety systems.</t>
  </si>
  <si>
    <t>https://www.wired.com/story/triton-malware-dangers-industrial-system-sabotage/ , https://dragos.com/wp-content/uploads/TRISIS-01.pdf</t>
  </si>
  <si>
    <t>Schneider safety system firmware</t>
  </si>
  <si>
    <t>Schneider ICSs</t>
  </si>
  <si>
    <t>Powerplants</t>
  </si>
  <si>
    <t>Software Carjacking</t>
  </si>
  <si>
    <t>Researchers were able to inject malicious code into a car's OS by embedding it in a song, which the entertianment system's parse would read as code. The malware enabled researchers to issue remote commands to all the car's systems via its cellular link and resulted in a vigorous focus on car IT security, which is made challenging due to the necessity of communication between a car's system and its reliance on closed source software packages from several vendors. The malware could physically affect driving performance.</t>
  </si>
  <si>
    <t>https://www.theregister.co.uk/2016/01/26/hackers_can_take_full_control_of_car_os/</t>
  </si>
  <si>
    <t>Car OS</t>
  </si>
  <si>
    <t>Driver</t>
  </si>
  <si>
    <t>ShadowHammer</t>
  </si>
  <si>
    <t>Attackers--possibly linked to the group that conducted the similar ShadowPad attack in 2017, called Barium--obtained two legitimate ASUS certificates to push updates with malicious code to up to one million machines. The code targeted about 600 hardcoded MAC addresses, including an ethernet hub, and downloaded a second backdoor onto those systems. The attack was also linked to attacks on at least six other companies using the same stolen certificate technique, where the malware collected user information.</t>
  </si>
  <si>
    <t>https://www.vice.com/en_us/article/pan9wn/hackers-hijacked-asus-software-updates-to-install-backdoors-on-thousands-of-computers</t>
  </si>
  <si>
    <t>ASUS update</t>
  </si>
  <si>
    <t>ASUS update server</t>
  </si>
  <si>
    <t>ASUS machines</t>
  </si>
  <si>
    <t>Possibly BARIUM</t>
  </si>
  <si>
    <t>Flame</t>
  </si>
  <si>
    <t>Attackers manipulated the Terminal Server of Windows OS and MD5 collisions to obtain at least 3 forged but effective code signing certificates. They used them to spread the Flame malware within a network in MitM attacks that intercepted communications from the network to Windows update services and sent infected updates instead. The incredibly sophisticated malware used Lua for high level logic and targeted a very limited number of machines in the Middle East (primarily Iran) to steal data in an enormous variety of ways, including mic recordings and screenshots. It was likely developed by a nation state and could also spread via USB stick.</t>
  </si>
  <si>
    <t>https://www.wired.com/2012/06/flame-microsoft-certificate/</t>
  </si>
  <si>
    <t>Windows OS Updates</t>
  </si>
  <si>
    <t>Microsoft</t>
  </si>
  <si>
    <t>Iranian Systems</t>
  </si>
  <si>
    <t xml:space="preserve">Windows Defender Vulnerability </t>
  </si>
  <si>
    <t>A memory corruption bug in Windows Defender would allow an attacker to execute code with LocalSystems permissions provided that they could get a victim to download a .rar file while Windows Defender is scanning, a default setting. The bug was patched before any known exploits took place, and researchers determined that a forked version of unrar resulted in a signed/unsigned integer discrepancy that caused the bug.</t>
  </si>
  <si>
    <t>https://www.theregister.co.uk/2018/04/04/microsoft_windows_defender_rar_bug/</t>
  </si>
  <si>
    <t>Windwos Defender</t>
  </si>
  <si>
    <t>Preinstalled Malware on Obama Phones</t>
  </si>
  <si>
    <t>Researchers found that Android phones made available to low-income users came with two preinstalled instances of malware. The first was a remote installer that hid in the device's own Settings app, making it unremovable, and it was likely developed in China, displaying ads and downloading further adware. The other was an adware module in a Wireless Update app, downloading other (not malicious, yet) apps.</t>
  </si>
  <si>
    <t>https://arstechnica.com/information-technology/2020/01/us-government-funded-android-phones-come-preinstalled-with-unremovable-malware/</t>
  </si>
  <si>
    <t>Android preinstalled applications</t>
  </si>
  <si>
    <t>Android Apps, Attacker Apps</t>
  </si>
  <si>
    <t>UMX Phone Users</t>
  </si>
  <si>
    <t>Unknown (China?)</t>
  </si>
  <si>
    <t>Apple Code Signing Vuln</t>
  </si>
  <si>
    <t>Attackers could send two files--a legitimate Apple-signed file with an invalid CPU_TYPE header value and a malicious file--as a Fat/Universal file and pass through a third party code-signing check to sneak in malware due to misinterpreted code signing API procedures. The bypass requires no admin rights or memory corruption bugs and simply takes advantage of an absent CA root check in the configuration and execution sequencing.</t>
  </si>
  <si>
    <t>https://www.theregister.co.uk/2018/06/12/apple_code_signing_flaw/</t>
  </si>
  <si>
    <t>Apple codesigning check</t>
  </si>
  <si>
    <t>Apple OS</t>
  </si>
  <si>
    <t>OS X users</t>
  </si>
  <si>
    <t>NSA Microsoft Disclosure</t>
  </si>
  <si>
    <t xml:space="preserve">The NSA uncharacteristically alerted Microsoft to the presence of a significant vulnerability in Windows 10 OS and took credit for the disclosure. The bug in crypt32.dll, which handles basic cryptogrpahic functions, would allow spoofing of both code-signing and TLS certificates based on how the module handles elliptic curves. It would have allowed attackers to both distribute malicious code to and execute it on victim machines as well as intercept and decrypt web traffic and spoof trusted websites. (The system would let an attacker design and use their own curve parameters, but mostly validate it as an official, certified curve). </t>
  </si>
  <si>
    <t xml:space="preserve">https://www.washingtonpost.com/national-security/nsa-found-a-dangerous-microsoft-software-flaw-and-alerted-the-firm--rather-than-weaponize-it/2020/01/14/f024c926-3679-11ea-bb7b-265f4554af6d_story.html </t>
  </si>
  <si>
    <t>crypt32.dll, CryptoAPI</t>
  </si>
  <si>
    <t>Windows 10 OS Users</t>
  </si>
  <si>
    <t xml:space="preserve">SSL Apple Vulnerability </t>
  </si>
  <si>
    <t>A one line typo in iOS and OS X Secure Transport Library meant that all SSL connections relying on SSLkeyexchange.c  would skip calls to sslRawVerify(), allowing an attacker to execute Man-in-the-Middle attacks by simply copying a certificate. Attackers could easily steal credentials.</t>
  </si>
  <si>
    <t>https://www.zdnet.com/article/proof-of-concept-captures-all-ssl-traffic-via-apples-goto-fail-exploit/ , https://www.wired.com/2014/02/gotofail/</t>
  </si>
  <si>
    <t>iOS/OS X Secure Transport Layer Library</t>
  </si>
  <si>
    <t>Apple</t>
  </si>
  <si>
    <t>All Apple users</t>
  </si>
  <si>
    <t xml:space="preserve">Triada </t>
  </si>
  <si>
    <t>Attackers linked to the Chinese third-party software group Blazefire snuck Triada trojan malware onto new Android devices as prepackaged firmware by injecting it into the system library. The modular program hides in a machine's RAM, runs each time an app makes a system log, and infects the core OS process Zygote, making removal challenging. The malware infected 42 smartphone models that included the program preinstalled (unknown methodology), and it could send systems and user data to C&amp;C servers and even interfere with SMS in-app payments to steal money, along with install further malware.</t>
  </si>
  <si>
    <t>https://krebsonsecurity.com/2019/06/tracing-the-supply-chain-attack-on-android-2/ , https://security.googleblog.com/2019/06/pha-family-highlights-triada.html</t>
  </si>
  <si>
    <t>Android firmware</t>
  </si>
  <si>
    <t>Android System Library</t>
  </si>
  <si>
    <t>Android users</t>
  </si>
  <si>
    <t>Blazefire</t>
  </si>
  <si>
    <t>Dutch Huawei</t>
  </si>
  <si>
    <t>Dutch intelligence agencies indicated that Huawei components were providing a backdoor into major telecoms customer databases. At the same time, US security firm analysis found an elevated number of firmware vulnerabilities on Huawei devices (55% of firmware images),  supporting Dutch and other claims, though not implying deliberate sabotage. The devices were significantly more vulnerable than rival companies' equivalents, including hardcoded passwords</t>
  </si>
  <si>
    <t xml:space="preserve">https://www.reuters.com/article/us-netherlands-huawei-tech/dutch-spy-agency-investigating-alleged-huawei-backdoor-volkskrant-idUSKCN1SM0UY , https://www.wsj.com/articles/huawei-telecom-gear-much-more-vulnerable-to-hackers-than-rivals-equipment-report-says-11561501573 </t>
  </si>
  <si>
    <t>Huawei device firmware</t>
  </si>
  <si>
    <t>Huawei</t>
  </si>
  <si>
    <t>ZombieLoad v2</t>
  </si>
  <si>
    <t xml:space="preserve">This vulnerability, a more serious version of the similar ZombiLoad, is a consequence of speculative execution, in which processors try to increase their efficiency by preloading what they guess the next set of instructions will be. V1 could steal sensitive data by monitoring the chip's speculative processes, which occur in an unsecured part of memory, and trickign the processor into reading from memory buffers that could contain the valuable information. V2 demonstrated the insufficiency of Intel's patches and also added the ability to manipulate the CPU into reverting to an older memory state. Both vulnerabilities require extremely complex exploitation though, in addition to prior system access, making their use very unlikely. </t>
  </si>
  <si>
    <t>https://www.zdnet.com/article/intels-cascade-lake-cpus-impacted-by-new-zombieload-v2-attack/</t>
  </si>
  <si>
    <t>Intel CPU firmwre</t>
  </si>
  <si>
    <t>Intel</t>
  </si>
  <si>
    <t>All dependent machines</t>
  </si>
  <si>
    <t>Juniper</t>
  </si>
  <si>
    <t>Attackers left unauthorized code in the firmware of Juniper Networks' ScreenOS allowing them to both SSH into any compromised device with root access and decrypt VPN traffic. It's unclear if the backdoors were created by the same attacker, though the access vulnerability relied on an easily-spotted hardcoded password, while the decryption issue seems to stem from a buggy reliance on the Dual_EC pseudorandom number generator, which the NSA is believed to have intentionally compromised, though the attackers manipulated code to take advantage of the PRG themselves. The attack compromised machines throughout the US government and is believed to be attributed to a nation state, vividly portraying the costs and benefits of government backdoors in software.</t>
  </si>
  <si>
    <t>https://www.bankinfosecurity.com/juniper-backdoor-x-questions-a-8768</t>
  </si>
  <si>
    <t>Screen OS</t>
  </si>
  <si>
    <t>Significant US Government Infrastructure</t>
  </si>
  <si>
    <t>XcodeGhost / Xcode</t>
  </si>
  <si>
    <t xml:space="preserve">Attackers uploaded versions of Xcode, an iOS and OS X app development tool, to Chinese file sharing service Baidu Yunpan that included malicious code. Apps made with the compromised Xcode passed Apple Store security checks and would send user data to a C&amp;C server, and could also prompt fake  alerts for phishing, hijack opening some URLs, and read/write the user's clipboad, potentially allowing password theft. Apps infected included WeChat, WinZip, China Unicom Mobile Office, and NetEse Cloud Music, affecting over 500 million users, though most were in China or the Asia-Pacific region. </t>
  </si>
  <si>
    <t>https://www.macrumors.com/2015/09/20/xcodeghost-chinese-malware-faq/ ,  https://www.wired.com/2015/09/hack-brief-malware-sneaks-chinese-ios-app-store/</t>
  </si>
  <si>
    <t>Xcode Development Environment</t>
  </si>
  <si>
    <t>Apple App Store</t>
  </si>
  <si>
    <t>iOS and OS X app users</t>
  </si>
  <si>
    <t>Ripple20</t>
  </si>
  <si>
    <t>Researchers detected at least 19 zero-day vulnerabilities in the core software of networking protocol company Treck Inc, which could let hackers remotely commandeer devices running the code. Around 30 different vendors (from boutique shops to Fortune 500 corporations)  could be affected in diverse industries, including industrial and medical devices, power grids, and oil &amp; gas. JSOF reported that vulnerabilities could transfer across vendors through mergers and acquisitions and software construction, creating a “ripple effect” that affects hundreds of millions of devices.Treck has reportedly fixed all the vulnerabilities and made patches available to customers.</t>
  </si>
  <si>
    <t>https://www.jsof-tech.com/ripple20/</t>
  </si>
  <si>
    <t>Treck Inc. TCP/IP software library</t>
  </si>
  <si>
    <t>Treck Inc.</t>
  </si>
  <si>
    <t>Treck Inc. dependent programs</t>
  </si>
  <si>
    <t xml:space="preserve">Oil and Gas SOP Vulnerabilities </t>
  </si>
  <si>
    <t xml:space="preserve">Analysts discovered vulnerabilities in SAP and Oracle SCADA systems--the systems were linked to oil and gas ICSs that theoretically were supposed to be isolated, providing a viable route from SCADA to ICS for attackers. Further, they found a variety of potential entry points in the SCADA systems, including hard coded passwords, memory corruption/execution errors, physical box adjacency, database misconfiguration, and outdated versioning. </t>
  </si>
  <si>
    <t>https://www.theregister.co.uk/2015/11/18/oil_industry_erp_production_link_hack_risk/</t>
  </si>
  <si>
    <t>SCADA Systems</t>
  </si>
  <si>
    <t>Oracle, SAP</t>
  </si>
  <si>
    <t>Industrial systems</t>
  </si>
  <si>
    <t>DroidJack</t>
  </si>
  <si>
    <t>Attackers repackaged Android versions of Pokemon Go to include DroidJack malware that can access communications and geolocation data and send it to a C&amp;C server by asking for extra application permissions. The attackers put the malware-infested app on 3rd Party stores to take advantage of workarounds to the games staggered release schedule.</t>
  </si>
  <si>
    <t>https://www.theregister.co.uk/2016/07/08/malware_masquerades_as_pokemongo_game/</t>
  </si>
  <si>
    <t>Android Pokemon Go</t>
  </si>
  <si>
    <t>3rd Party App Stores</t>
  </si>
  <si>
    <t>Subtitles Hack</t>
  </si>
  <si>
    <t xml:space="preserve">Attackers uploaded subtitle files, usually hosted by 3rd party sites for use in conjunction with pirated movies, that contained malware. Common media players could download these automatically, allowing the malware to take complete control of the device, and vulnerabilities existed in all the most popular media players, compromising over 200 million users before updates were released. Additionally, attackers could manipulate the repository site rankings to furhter popularize their malicious subtitle files. </t>
  </si>
  <si>
    <t>https://www.theregister.co.uk/2017/05/23/malware_in_subtitles_return/</t>
  </si>
  <si>
    <t>Subtitle files</t>
  </si>
  <si>
    <t>3rd Party Hosts</t>
  </si>
  <si>
    <t>Media player users</t>
  </si>
  <si>
    <t xml:space="preserve">Operation Sheep </t>
  </si>
  <si>
    <t>Attackers  compromised 12 Android apps by inserting malicious code into a data-scraping SDK, SWAnalytics, achieving over 111 million application downloads. The code uploads user contact lists, login info, system specs, and geolocation to Hangzhou Shun Wang Technologies C&amp;C servers whenever it detects a phone reboot or the opening of an infect app, and it spread through 3rd party Chinese app stores-- Tencent Myapp, Wandoujia, Huawei App Store, and Xiaomi App Store. The apps might still be up, and it is assumed the attackers profited from bundling and selling the data.</t>
  </si>
  <si>
    <t>https://www.trendmicro.com/vinfo/hk-en/security/news/mobile-safety/android-malware-campaigns-simbad-adware-and-operation-sheep-reportedly-installed-250-million-times</t>
  </si>
  <si>
    <t>SWAnalytics</t>
  </si>
  <si>
    <t>MasterKey Formula</t>
  </si>
  <si>
    <t>A vulnerability would have allowed attackers to edit Android apps (APKs) without invalidating their cryptographic signature, extant since 2009, though the Google Play Store's default update guidelines may have protected users who didn't frequent third-party application sites. The vulnerability worked by allowing attackers to include two packages in an APK zip file--one legitimate and the other compromised--causing Android to verify the first, legitimate package but install the second.</t>
  </si>
  <si>
    <t>https://www.theregister.co.uk/2013/07/04/android_master_key_vuln/</t>
  </si>
  <si>
    <t>Android OS</t>
  </si>
  <si>
    <t>Ask Partner Network 2.0 Attack</t>
  </si>
  <si>
    <t>After revoking a compromised certificate and issuing a new one, Ask Partner Networks fell victim to another attack in which the APN updater was distributing malware signed by the new legitimate certificate. It allowed the attacker to remotely access the targetted device, steal credentials, spread through a network, and establish persistence. The attack was eventually thwarted but highlighted the risks assumed by companies pushing potentially unwanted programs (PUPs), which radically increases their vulnerable attack surfaces and attractiveness as a malware distribution vector.</t>
  </si>
  <si>
    <t>https://www.carbonblack.com/2017/03/16/second-ask-partner-network-apn-compromise-highlights-attackers-commandeering-widely-used-general-tools-sophisticated-targeted-attacks/</t>
  </si>
  <si>
    <t>APN program</t>
  </si>
  <si>
    <t>APN, Update Server</t>
  </si>
  <si>
    <t>APN users</t>
  </si>
  <si>
    <t>CCleaner</t>
  </si>
  <si>
    <t xml:space="preserve">Attackers gained access to a Piriform developer account and used it to obtain a valid certificate to update the CCleaner installer to include malicious code that sent system specifics back to a C&amp;C server. The attack initially infected over two million computers and downloaded a second, stealthier payload onto selected systems at twenty tech companies. Researchers speculate about attributing the attack to Chinese group APT17, and while the exact contents of the second and a possible third payload have an unknown function, it is related to the ShadowPad backdoor for key logging. </t>
  </si>
  <si>
    <t>https://arstechnica.com/information-technology/2017/09/ccleaner-malware-outbreak-is-much-worse-than-it-first-appeared/ &amp; https://blog.talosintelligence.com/2017/09/ccleaner-c2-concern.html</t>
  </si>
  <si>
    <t>Avast</t>
  </si>
  <si>
    <t>IT companies</t>
  </si>
  <si>
    <t>APT 17?</t>
  </si>
  <si>
    <t>Abiss (CCleaner v.2 )</t>
  </si>
  <si>
    <t>Attackers (again) stole credentials to gain priviliges on Avast's network, targetting the extremely popular cleaning tool CCleaner. In response, Avast preemptively halted an upcoming update, renewed its code signing certificates, and warned users. The attack seemed to aim to steal intellectual property from users and may have originated with a Chinese state-sponsored group.</t>
  </si>
  <si>
    <t>https://www.cyberscoop.com/avast-attack-ccleaner/</t>
  </si>
  <si>
    <t>Avast Update Server</t>
  </si>
  <si>
    <t>Corporate Users</t>
  </si>
  <si>
    <t>Second Winnti Group Gaming Attack</t>
  </si>
  <si>
    <t>The Winnti Group targeted two games and a gaming application, installing malicious code that installed a backdoor allowing attackers to run executables from any given URL, to disable the malware, and to communicate with C&amp;C servers. The code wouldn't run on any system configured in Russian or Chinese and primarily afflicted users in Thailand, the Philippines, Hong Kong, and Taiwan, though other countries were involved.</t>
  </si>
  <si>
    <t>welivesecurity.com/2019/03/11/gaming-industry-scope-attackers-asia/</t>
  </si>
  <si>
    <t>Three gaming services</t>
  </si>
  <si>
    <t>Three distinct gaming companies</t>
  </si>
  <si>
    <t>Players</t>
  </si>
  <si>
    <t>Winnti Group</t>
  </si>
  <si>
    <t>Operation WilySupply</t>
  </si>
  <si>
    <t>Attackers hijacked a third-party vendor's update system, installing unsigned malware on victim machines that granted them remote control and downloaded further credential stealing malware. The lack of a signature led to quick detection of the attack, which was likely made for financial gain due to  financial sector use of the third party application.</t>
  </si>
  <si>
    <t>https://www.microsoft.com/security/blog/2017/05/04/windows-defender-atp-thwarts-operation-wilysupply-software-supply-chain-cyberattack/</t>
  </si>
  <si>
    <t>3rd party software</t>
  </si>
  <si>
    <t>Unspecified</t>
  </si>
  <si>
    <t>Unspecificed companies</t>
  </si>
  <si>
    <t>Adobe Code Signing Hack</t>
  </si>
  <si>
    <t>Attackers hacked into an Adobe certificate server, allowing them to sign two malware files with legitimate Adobe certificates. One of the files, pwdum7v71, can extract password hashes from Windows OS, and the other, myGeeksmail.dll, is an ISAPI filter affecting web and data traffic. The original infiltration ocurred due to a configuration oversight, but it remains unclear how its signing utility was leveraged into certificate theft. The certificates were eventually revoked.</t>
  </si>
  <si>
    <t>https://www.zdnet.com/article/adobe-code-signing-infrastructure-hacked-by-sophisticated-threat-actors/</t>
  </si>
  <si>
    <t>Adobe files</t>
  </si>
  <si>
    <t>Update Server</t>
  </si>
  <si>
    <t>Dependent Code, Windows OS Users</t>
  </si>
  <si>
    <t>Monju Cyber Incident</t>
  </si>
  <si>
    <t>Attackers compromised the update server for popular media play GOM Player, injecting malicious code either into updates, downloads, or simply anyone who visited the site (unclear). The malware found its way onto the systems of Japan's Monju Fast-breeder Reactor Plant and appears to have stolen data, including 42,000 emails and training reports, sending some to a C&amp;C server in South Korea. Japanese media claim the attack was not targeted but instead an incidental malware infection.</t>
  </si>
  <si>
    <t>https://www.contextis.com/en/blog/context-threat-intelligence-the-monju-incident</t>
  </si>
  <si>
    <t>GOM Player</t>
  </si>
  <si>
    <t>Monju Fast Breeder Reactor Plant</t>
  </si>
  <si>
    <t>ShadowPad</t>
  </si>
  <si>
    <t>Winnti Group compromised a NetSarang server management tool, injecting malicious code into an update that would communicate system info with a C&amp;C server. The attacker could activate a more comprehensive backdoor, allowing them to steal more data and execute malicious code. The exploit was addressed quickly, but the altered software was used by hundreds of large companies, and how the update was compromised with a legitimate certificate remains unclear.</t>
  </si>
  <si>
    <t>https://www.kaspersky.com/about/press-releases/2017_shadowpad-how-attackers-hide-backdoor-in-software-used-by-hundreds-of-large-companies-around-the-world</t>
  </si>
  <si>
    <t>NetSarant server management app</t>
  </si>
  <si>
    <t>Dependent Companies</t>
  </si>
  <si>
    <t>Likely Winnti Group</t>
  </si>
  <si>
    <t>SimDisk/Songsari/Castov Attack</t>
  </si>
  <si>
    <t>Attackers compromised the update server for SimDisk, a popular file sharing service in South Korea, downloading the Castov trojan onto affected systems. The trojan downloaded additional malware, Castdos, to start a DDoS attack on government websties using DNS requests. The attackers also seeded another service, Songsari, with similar update-based malware, and have a history of attacks on governments timed during various national holidays. Their exact affiliation and the inital method of compromising the update servers are unknown.</t>
  </si>
  <si>
    <t>https://www.trendmicro.com/vinfo/us/threat-encyclopedia/web-attack/124/trend-micro-investigates-june-25-cyber-attacks-in-south-korea</t>
  </si>
  <si>
    <t>SimDisk</t>
  </si>
  <si>
    <t>Government websites</t>
  </si>
  <si>
    <t>DarkSeoul</t>
  </si>
  <si>
    <t>Operation Red Signature</t>
  </si>
  <si>
    <t>Threat actors compromised the update server of a remote support solutions provider to deliver a remote access tool (9002 RAT) through the update process. The attackers first stole company certificates before configuring the update server; 9002 RAT also installed multiple malicious tools, including an SQL database password dumper and an exploit tool for IIS, into targeted servers and databases. The attack was carefully targeted at organizations in South Korea; the update server would only deliver malicious files if the client was within range of IP address of one of the targeted organizations.</t>
  </si>
  <si>
    <t>https://blog.trendmicro.com/trendlabs-security-intelligence/supply-chain-attack-operation-red-signature-targets-south-korean-organizations/</t>
  </si>
  <si>
    <t>Malicious update files</t>
  </si>
  <si>
    <t>Update server of a remote support solutions provider</t>
  </si>
  <si>
    <t>Specific list of dependent South Korean organizations</t>
  </si>
  <si>
    <t>HandBrake Attack</t>
  </si>
  <si>
    <t>The DVD ripping app HandBrake was compromised to install the Keydnap backdoor as both the direct distribution website and Homebrew version were altered. The malware prompts for an admin password and, if it gets one, to install further code that extracts password data, though the malware itself, using the Proton backdoor, contained a number of bugs.</t>
  </si>
  <si>
    <t>https://blog.malwarebytes.com/threat-analysis/mac-threat-analysis/2017/05/handbrake-hacked-to-drop-new-variant-of-proton-malware/</t>
  </si>
  <si>
    <t>HandBrake</t>
  </si>
  <si>
    <t>HandBrake Users</t>
  </si>
  <si>
    <t>KeRanger</t>
  </si>
  <si>
    <t>Attackers compromised a BitTorrent client called Transmission, distributing infected updates that contained ransomware, encrypting user data for the price of one bitcoin to be paid through Tor, and targetting Mac OS machines. The attackers signed the updates with a valid certificate, though how they obtained it is unclear.</t>
  </si>
  <si>
    <t>https://www.symantec.com/connect/blogs/keranger-first-mac-os-x-ransomware-emerges</t>
  </si>
  <si>
    <t>Transmission</t>
  </si>
  <si>
    <t xml:space="preserve">Java Code Signing Vuln. </t>
  </si>
  <si>
    <t>Attackers used stolen certificates to sign code that tried (and usually but not always failed) to install a Trojan in versions of Java 6 and 7. The Trojan, Naid or McRat, uses several exploits to compromise Java in web browsers. In one instance, Amnesty International Hong Kong had an injected iframe connected to a JavaScript file, attempting to establish remote control capabilities for the attacker over the compromised machine, usually to download additional malware. They also compromised a development software site.</t>
  </si>
  <si>
    <t>https://www.zdnet.com/article/java-zero-day-malware-was-signed-with-certificates-stolen-from-security-vendor/</t>
  </si>
  <si>
    <t>Java</t>
  </si>
  <si>
    <t>Oracle</t>
  </si>
  <si>
    <t>Amnesty International Hong Kong, other Chinese human rights groups</t>
  </si>
  <si>
    <t>KingSlayer</t>
  </si>
  <si>
    <t>Attackers targeted a Windows IT admin application to include malicious code under a valid signature, which could spread either by updating or downloading the application thanks to the vendor's compromised download site. The attack compromised a huge list of higher ed. institutions, military organizations, governments, banks, IT and telecom providers, contractors, and other enterprises, though the names of specific companies, including that of the initial attack vector, haven't been released. The malware installed a secondary package after C&amp;C communication that could up- and download files, execute programs, and run arbitrary shell commands, and is attributed to APT 31.</t>
  </si>
  <si>
    <t>https://www.rsa.com/content/dam/premium/en/white-paper/kingslayer-a-supply-chain-attack.pdf , https://www.itworldcanada.com/article/canadian-cyber-firm-confirms-it-was-the-victim-described-in-rsa-investigation/390903</t>
  </si>
  <si>
    <t xml:space="preserve">Windows IT Admin </t>
  </si>
  <si>
    <t>APT 31 (Chinese)</t>
  </si>
  <si>
    <t>DragonFly 2.0 Energy Attack</t>
  </si>
  <si>
    <t>Attackers used a variety of vectors-- spear phishing emails inviting victims to NYE parties, watering hole style attacks, and contaminated Adobe flash updates-- to obtain network credentials from targets in the energy sector. The attack allowed later installation of malware and stole network credetials, and it relied on no zero day exploits and mostly off the shelf malware, making attribution difficult throughout the prolonged campaign.</t>
  </si>
  <si>
    <t>https://www.symantec.com/blogs/threat-intelligence/dragonfly-energy-sector-cyber-attacks</t>
  </si>
  <si>
    <t>Adobe Flash</t>
  </si>
  <si>
    <t>Energy Sector</t>
  </si>
  <si>
    <t>DragonFly 2.0 (Russia)</t>
  </si>
  <si>
    <t xml:space="preserve">SK Communications Data Breach </t>
  </si>
  <si>
    <t>Attackers gained access to a ESTsoft update server for their ALZip program, infecting an update with a trojan that targetted SK Communications, which owns South Korea's largest social network, CyWorld, and a popular web portal, Nate. The trojans downloaded credential stealing software, compromising 35 million users' data, including passwords, contact info, and resident registration information. The attack seems to have originated in China.</t>
  </si>
  <si>
    <t>https://paper.seebug.org/papers/APT/APT_CyberCriminal_Campagin/2011/C5_APT_SKHack.pdf</t>
  </si>
  <si>
    <t>ALZip</t>
  </si>
  <si>
    <t>ESTSoft</t>
  </si>
  <si>
    <t>SK Communications, CyWorld and Nate users</t>
  </si>
  <si>
    <t>PassFreely</t>
  </si>
  <si>
    <t>This exploit, attributed to the Equation Group (often connected with the NSA), was used as part of a complex chain of vulnerabilities. After installation of DoublePulsar or other remote code execution malware on a system, which would allow attackers to execute commands with a high level of access, PassFreely could be patched into an Oracle database server, where attackers could modify system memory to force the machine to accept any incoming connection without authentication. The vulnerability was used to steal Society for Worldwide Interbank Financial Telecommunication (SWIFT) messages, which coordinate money-transfer authentication messages between over 11,000 banks around the world.</t>
  </si>
  <si>
    <t>https://www.bankinfosecurity.com/passfreely-attack-bypasses-oracle-database-authentication-a-9868</t>
  </si>
  <si>
    <t>Multiple Entry Points</t>
  </si>
  <si>
    <t>Oracle Database Server</t>
  </si>
  <si>
    <t xml:space="preserve">SWIFT </t>
  </si>
  <si>
    <t>MSI Font Double Supply Chain Hack</t>
  </si>
  <si>
    <t>Attackers copied a software company's servers and modified an MSI font file to include malicious code that would run a cryptocurrency miner on a victim's system. They were then able to cause a PDF editor to update from their modified server instead of the intended one, leading any machine that update the editor to download the malicious code and run the miner. The attack was quickly uncovered due to code signing errors, a flawed attempt to modify a Windows host file, and quick detection of the mining behavior, overall affecting very few users.</t>
  </si>
  <si>
    <t>https://www.bleepingcomputer.com/news/security/microsoft-discovers-supply-chain-attack-at-unnamed-maker-of-pdf-software/</t>
  </si>
  <si>
    <t>MSI Font file</t>
  </si>
  <si>
    <t>PDF Software Users</t>
  </si>
  <si>
    <t>PlugX Online Game Attack</t>
  </si>
  <si>
    <t xml:space="preserve">Compromised installers and updaters for popular games League of Legends and Path of Exile would install the PlugX trojan, allowing an attacker to remotely access and steal data from a victim device. The attackers compromised an online vendors systems to infect the update and installer servers, overwhelmingly targetting machines in Taiwan and some other SE Asian gaming hubs (Singapore, Hong Kong, Thailand, and Malaysia).  </t>
  </si>
  <si>
    <t>https://blog.trendmicro.com/trendlabs-security-intelligence/plugx-malware-found-in-official-releases-of-league-of-legends-path-of-exile/</t>
  </si>
  <si>
    <t>LoL, PoE installers</t>
  </si>
  <si>
    <t>Update Servers</t>
  </si>
  <si>
    <t>Game users</t>
  </si>
  <si>
    <t>NotPetya</t>
  </si>
  <si>
    <t>Attackers used several vulnerabilities including modified EternalBlue and EternalRomance exploits, the Mimikatz credential retriever, and a compromised update  for MEDoc, a Ukranian tax program, to deploy credential stealing ransomware through an MEDoc update. NotPetya used these credentials to spread rapidly on its own, infecting vast numbers of machines, including dozens of large companies including Maersk and  Merck &amp; Co., causing over $10 billion in damages and making it the most destructive attack to date. The inability of the malware to actually decrypt ransomed files implies that the attack, attributed to Russia, was designed to simply cause damage, primarily to Ukraine.</t>
  </si>
  <si>
    <t>https://arstechnica.com/information-technology/2017/07/heavily-armed-police-raid-company-that-seeded-last-weeks-notpetya-outbreak/</t>
  </si>
  <si>
    <t>MEDoc Update</t>
  </si>
  <si>
    <t>M.E.Doc</t>
  </si>
  <si>
    <t>MEDoc users and networked machines</t>
  </si>
  <si>
    <t>Russian State?</t>
  </si>
  <si>
    <t>Joker malware family</t>
  </si>
  <si>
    <t>Researchers discovered the Joker malware family, which has been infecting Android apps since 2017, lurking in 11 seemingly legitimate apps downloaded from Play about 500,000 times. Once activated, the malware allowed the apps to surreptitiously subscribe users to pricey premium services. Attackers avoided detection by hiding the encoded malicious payload inside the manifest of targeted apps, a required XML file that makes permissions, icons, &amp; other information about the app easy to find. Google previously announced in January that its Play Store Protect had detected and removed 1,700 unique apps infected with Joker (aka Bread) from the Play Store.</t>
  </si>
  <si>
    <t>https://arstechnica.com/information-technology/2020/07/google-play-apps-with-500000-downloads-subscribe-users-to-costly-services/</t>
  </si>
  <si>
    <t>Manifest XML file</t>
  </si>
  <si>
    <t>Various Google Play Store apps</t>
  </si>
  <si>
    <t>Google Play Store users</t>
  </si>
  <si>
    <t xml:space="preserve">Unknown </t>
  </si>
  <si>
    <t>SCADA Systems Vulnerabilities</t>
  </si>
  <si>
    <t>Mobile apps that work inconjuction with SCADA systems overseeing ICS were found to have a staggering number and variety of vulnerabilities--147 among just 34 apps, ranging from code tampering to insecure storage, communication, and authorisation protocols. Many of the vulnerabilities simply required traffic intercepting and network access, and the apps were also vulnerable to attacks from other malicious apps on the same devices.</t>
  </si>
  <si>
    <t>https://www.theregister.co.uk/2018/01/11/scada_mobile/</t>
  </si>
  <si>
    <t>SCADA Integrated Mobile Apps</t>
  </si>
  <si>
    <t>Google Play Store Misfire</t>
  </si>
  <si>
    <t>Attackers laced  at least 145 Google Play Store apps with malware formatted as Windows executables. Researchers speculate that the apps, harmless on the Android platforms that would download them from the Google Play Store, may have been created by a developer with a compromised development environment on a Windows system trying to spread malware. The apps were pulled.</t>
  </si>
  <si>
    <t>https://www.zdnet.com/article/malicious-android-apps-infected-with-windows-keyloggers-pulled-from-google-play/</t>
  </si>
  <si>
    <t>Attacker Apps</t>
  </si>
  <si>
    <t>Google Play Store</t>
  </si>
  <si>
    <t>None</t>
  </si>
  <si>
    <t>SimBad</t>
  </si>
  <si>
    <t>Attackers disguised malware in an advertising SDK called RXDrioder that infected 206 Android apps downloaded collectively 150 million times. The malware can show ads outside of applications, open app stores and direct users to other downloads, hide its icon to inhibit uninstallation, open URLs, and even download other malware and applications. The attackers could use the advertising and application downloads to generate revenue and conduct fishing attacks. The compromised apps were taken down.</t>
  </si>
  <si>
    <t>https://www.helpnetsecurity.com/2019/03/13/mobile-adware-and-data-stealing-campaigns/</t>
  </si>
  <si>
    <t>RXDrioder</t>
  </si>
  <si>
    <t>Drupal Debacle</t>
  </si>
  <si>
    <t xml:space="preserve">Drupal, a popular content and website managing software, had critical vulnerabilities that would allow attackers to take over a site and access and alter data on the site. Notably, the Panama Papers leak may have been a result of failure to update to a secure version of Drupal combined with an unpatched WordPress vulnerability. </t>
  </si>
  <si>
    <t>https://www.theregister.co.uk/2018/03/28/drupal_urgent_security_software_patch/ ,  https://www.theregister.co.uk/2016/04/07/panama_papers_unpatched_wordpress_drupal/</t>
  </si>
  <si>
    <t>Drupal</t>
  </si>
  <si>
    <t>Drupal Websites</t>
  </si>
  <si>
    <t>Panama Papers Law Firm, et al.</t>
  </si>
  <si>
    <t>Target Supply Chain Attack</t>
  </si>
  <si>
    <t>Attackers used credentials stolen from a refrigeration subcontractor through phishing to break into Target's network and upload card stealing software to Target cash registers. After an initial test period, the attackers spread the malware to most Target POS devices and  stole information for about 40 million payment accounts. The data was hidden in drop servers all over the world, and the attack to cost Target up to $420 million, excluding the cost of security upgrades.</t>
  </si>
  <si>
    <t>https://krebsonsecurity.com/2014/02/target-hackers-broke-in-via-hvac-company/</t>
  </si>
  <si>
    <t>HVAC Maintenance program</t>
  </si>
  <si>
    <t>Fazio Mechanical Services</t>
  </si>
  <si>
    <t>Target Customers</t>
  </si>
  <si>
    <t xml:space="preserve">WikiLeaks PDF Vulnerability </t>
  </si>
  <si>
    <t>The Flash PDF viewer FlexPaper, used by WikiLeaks, had an XSS vulnerability. Its presence on WikiLeaks worried users concerned about preserving the site's legitimacy and protecting their own anonymity, but the vulnerability was quickly patched.</t>
  </si>
  <si>
    <t>https://www.theregister.co.uk/2014/12/23/wikileaks_pdf_viewer_vuln/</t>
  </si>
  <si>
    <t>FlexPaper</t>
  </si>
  <si>
    <t>iLnkP2P</t>
  </si>
  <si>
    <t>iLnkP2P, an IoT software to connect recording devices to remote user access, had minimal security protocols, allowing attackers to discover, perform MitM attacks on, and steal passwords for 2 million vulnerable devices, many of which were default factory passwords, potentially accessing camera feeds. Interestingly, logistical challenges, UID vulnerabilities, and low update compliance mean these vulnerabilities are unlikely to be patched at any point in the future.</t>
  </si>
  <si>
    <t>https://krebsonsecurity.com/2019/04/p2p-weakness-exposes-millions-of-iot-devices/</t>
  </si>
  <si>
    <t>IoT Devics</t>
  </si>
  <si>
    <t>IoT Devices</t>
  </si>
  <si>
    <t>Superfish</t>
  </si>
  <si>
    <t xml:space="preserve"> Superfish, preloaded software on Lenovo computers, retrieved user data to alter advertisement results. It also contained a vulnerability, possibly because of interactions with third party code, that would allow attackers to retrieve sensitive data in transit, e.g. payment info and passwords. The vulnerability could have affected 16 million Lenovo machines sold in one quarter alone.  </t>
  </si>
  <si>
    <t>https://www.cnet.com/news/superfish-torments-lenovo-owners-with-more-than-adware/</t>
  </si>
  <si>
    <t>Lenovo Computers</t>
  </si>
  <si>
    <t>Lenovo Users</t>
  </si>
  <si>
    <t>GoldenSpy Malware</t>
  </si>
  <si>
    <t>A multinational tech vendor was instructed by its Chinese bank to install legitimate software to pay local taxes, which was embedded with the GoldenSpy malware, granting attackers complete access to the company's network. The malware was extremely sophisticated, with a triple layer of persistence and protector module, and created a backdoor in infected software, allowing attackers to install more malware. The targeted tech vendor operates in US, UK, and Australian defense sectors. The extent of spread of the GoldenSpy software not known, but the attack is likely attributed to the Chinese state.</t>
  </si>
  <si>
    <t>https://www.nbcnews.com/tech/security/spyware-hidden-chinese-tax-software-was-probably-planted-nation-state-n1231975</t>
  </si>
  <si>
    <t>Internal networks of tech vendor</t>
  </si>
  <si>
    <t>Multinational tech vendor operating in China</t>
  </si>
  <si>
    <t>Clients of the tech vendor</t>
  </si>
  <si>
    <t>NordVPN attack</t>
  </si>
  <si>
    <t>Attackers compromised remote management software (either iLO or iDRAC) used by the owner of a single server rented to NordVPN, gaining access to some of its components and data, including software files, cryptography keys, and a since expired TLS certificate. They would have been able to spoof a nordvpn.com website and monitor webtraffic and DNS lookups for up to 200 users of the service, which is designed to keep web browsing anonymous. Additionally, an Open VPN configuration and some private keys were leaked, though the incident's immediate connection to the server issue is unclear.</t>
  </si>
  <si>
    <t>https://www.theregister.co.uk/2019/10/21/nordvpn_security_issue/</t>
  </si>
  <si>
    <t>iLO/iDRAC</t>
  </si>
  <si>
    <t>NordVPN Server</t>
  </si>
  <si>
    <t>NordVPN Users</t>
  </si>
  <si>
    <t>TicketMaster Card Skimming web</t>
  </si>
  <si>
    <t>Attackers from the group Magecart managed to alter 3rd party code on TicketMaster's sites from at least four companies--Inbenta, PushAssist, Clarity Connect, and Cloud Annex-- at least once through a JavaScript vulnerability to skim payment information from customers. At least 800 other e-commerce sites contained similarly altered code, and 40,000 TicketMaster customers were affected.</t>
  </si>
  <si>
    <t>https://www.zdnet.com/article/ticketmaster-breach-was-part-of-a-larger-credit-card-skimming-effort-analysis-shows/</t>
  </si>
  <si>
    <t>Multiple 3rd Party Scripts</t>
  </si>
  <si>
    <t>TicketMaster Customer Service Interface</t>
  </si>
  <si>
    <t>TicketMaster Customers</t>
  </si>
  <si>
    <t>Magecart</t>
  </si>
  <si>
    <t>WordPress CMS Chrome update phishing</t>
  </si>
  <si>
    <t>Hacked corporate sites and news blogs running via WordPress CMS are being used by attackers to deliver backdoor malware that allows them to drop several second-stage payloads such as keyloggers, info stealers, and Trojans. After gaining admin access to the compromised WordPress websites, the hackers inject malicious JavaScript code that automatically redirects visitors to phishing sites that impersonate legitimate Google Chrome update pages. If clicked, the targets download malware installers that infect their devices and allow the attackers to take control of their computers remotely. The attacker group is responsible for several previous campaigns including an attempt to spread a fake installer for the VSDC video editor. In this campaign, the group allegedly selected its targets using geolocation and browser detection (targets are users of the Google Chrome browser in the US, Canada, Australia, Great Britain, Israel, and Turkey).</t>
  </si>
  <si>
    <t>https://www.bleepingcomputer.com/news/security/malware-disguised-as-google-updates-pushed-via-hacked-news-sites/</t>
  </si>
  <si>
    <t>Wordpress CMS</t>
  </si>
  <si>
    <t>Wordpress</t>
  </si>
  <si>
    <t>Users of infected Wordpress sites</t>
  </si>
  <si>
    <t>DVR Software Vulnerability</t>
  </si>
  <si>
    <t xml:space="preserve">Researchers discovered a flaw in XiongMai's networking software that used a default password on an unconventional port number, enabling brute force attacks against over 1 million DVRs that could create a botnet like Mirai. Most vendors would be unaware that they relied on the Chinese software in the firstplace. </t>
  </si>
  <si>
    <t>https://www.theregister.co.uk/2017/06/15/dvr_vuln_botnet_threat/</t>
  </si>
  <si>
    <t>Networking Software</t>
  </si>
  <si>
    <t>XiongMai</t>
  </si>
  <si>
    <t>DVRs</t>
  </si>
  <si>
    <t xml:space="preserve">Sandworm Android Attack </t>
  </si>
  <si>
    <t>The Russian group Sandworm was linked to attacks that repackaged legitimate Korean Android apps with malware and uploaded them to the Google Play Store,  in addition to a Ukranian mail app. Less than 1,000 devices were infected, and the malware didn’t have much more functionality than downloading further code. They also gained access to a Ukranian app developer account and pushed a malicious update that the Play Store intercepted before publishing thanks to its resemblance to prior malware.</t>
  </si>
  <si>
    <t>https://www.wired.com/story/sandworm-android-malware/</t>
  </si>
  <si>
    <t>Sandworm</t>
  </si>
  <si>
    <t>Duqu</t>
  </si>
  <si>
    <t>Disguised as a driver file with a valid certificate, Duqu was used by attackers to recon industrial systems. They hid it in a machine's memory, tricked the machine into loading files from there, and stole digital certificates. Duqu was initially installed via an  exploit in Win32K's TrueType font parsing that granted kernel access directly from a Word document, and the malware removes itself from a machine after 36 day and communicates with a C&amp;C server by appending data to a small jpeg file. A second round of Duqu attacks in 2014 targeted Iranian nuclear negotiations (and, surprisingly, cybersecurity firm Kasperskey Lab), linking the malware to StuxNet.</t>
  </si>
  <si>
    <t>https://www.wired.com/2011/10/son-of-stuxnet-in-the-wild/</t>
  </si>
  <si>
    <t>Win32K TrueType font parser</t>
  </si>
  <si>
    <t>System Files</t>
  </si>
  <si>
    <t>Iranian nuclear negotiators, Kasperskey Lab</t>
  </si>
  <si>
    <t>Unknown, same as StuxNet</t>
  </si>
  <si>
    <t>Kwampirs Malware</t>
  </si>
  <si>
    <t>The FBI alerted the US private sector about an ongoing hacking campaign that's targeting supply chain software providers. It reported that hackers are attempting to infect software providers with the Kwampirs malware, a remote access trojan, in order to gain access to victims’ strategic partners and/or customers, including entities supporting Industrial Control Systems (ICS) for global energy generation, transmission, and distribution. The malware has also been deployed in attacks against companies in the healthcare, energy, and financial sectors. The Kwampirs malware was previously identified in a Symantec report in 2018. While the FBI has not identified the attacker nor the targeted software providers, it has newly claimed that Kwampirs contains numerous similarities with data-wiping malware (“Shamoon”) developed by an Iranian-linked hacking group (APT33).</t>
  </si>
  <si>
    <t>https://www.zdnet.com/article/fbi-warns-about-ongoing-attacks-against-software-supply-chain-companies/</t>
  </si>
  <si>
    <t>internal networks of supply chain software providers</t>
  </si>
  <si>
    <t>Supply chain software providers, particularly Industrial Control Systems in the energy sector</t>
  </si>
  <si>
    <t>strategic partners and/or customers of targeted software providers</t>
  </si>
  <si>
    <t>OrangeWorm</t>
  </si>
  <si>
    <t>Sweyntooth vulnerabilities</t>
  </si>
  <si>
    <t>Researchers in Singapore discovered 12 vulnerabilities in the software development kits (SDKs) of 7 system-on-chip (SoC) vendors for Bluetooth Low Energy (BLE) communications. Companies making IoT and other smart devices purchase these BLE SDKs as the base chipset around which they build their devices, to minimize battery drainage on mobile and IoT devices. The SDK vulnerabilities affect chipsets sold by vendors including Texas Instruments, Cypress, and Dialog Semiconductors, and have been used in over 480 end-user products. The named chipset vendors have released new versions of the BLE SDK with patches for SweynTooth attacks. Researchers suggest that the risk of actual exploitation of vulnerabilities is small, as attackers must be in physical proximity (within the BLE range) of the vulnerable devices.</t>
  </si>
  <si>
    <t>https://www.zdnet.com/article/unknown-number-of-bluetooth-le-devices-impacted-by-sweyntooth-vulnerabilities/</t>
  </si>
  <si>
    <t>Bluetooth Low Energy software development kit (SDK)</t>
  </si>
  <si>
    <t>SDKs of 7 major system-on-chip (SoC) vendors</t>
  </si>
  <si>
    <t>Devices dependent on BLE SDKs</t>
  </si>
  <si>
    <t>Stuxnet</t>
  </si>
  <si>
    <t>Stuxnet is a worm designed to spread through a network searching for SCADA systems and Siemens PLCs to disrupt cetrifuge operation and feedback in a nuclear plant. It leveraged 7 delivery mechanisms, using just 4 lines of code to destroy centrifuges and 15,000 lines to obfuscate its operations, and it spread globally. It was one of the first ultra-complex attacks, one of the first to use stolen certificates, and one of the first to use 4 zero-day exploits. It destroyed 1,000 centrifuges, disrupted uranium production, and led to suspensions and delays in Iran's nuclear program.</t>
  </si>
  <si>
    <t>https://www.techrepublic.com/article/stuxnet-the-smart-persons-guide/</t>
  </si>
  <si>
    <t>Iranian uranium centrifuges</t>
  </si>
  <si>
    <t>Unknown (NSA?)</t>
  </si>
  <si>
    <t>Ukrainian Power Grid attack</t>
  </si>
  <si>
    <t>Russia-linked attackers compromised the Ukrainian power grid, interrupting service to 225,000 customers, with several methods combined for a complex infrastructure attack: spearfishing, credential stealing, malware insertion, DDoS attacks on call centers, and firmware attacks. Ultimately, BlackEnergy 3 was installed by macro-enabled MS Excel and Word applications, communicating details about the powergrid control systems to a C&amp;C server. The information allowed attackers to develop a tailored payload that attacked the grid's ICS, taking at least 27 substations off line, altering ethernet firmware to prevent remote-commands that could be used to bring them back, and coordinating the attack with outages in the energy company's buildings.</t>
  </si>
  <si>
    <t>https://ics.sans.org/media/E-ISAC_SANS_Ukraine_DUC_5.pdf</t>
  </si>
  <si>
    <t>BlackEnergy APT (Russian)</t>
  </si>
  <si>
    <t xml:space="preserve">Belkin's IoT Device Vulnerability </t>
  </si>
  <si>
    <t>Belkin devices used public-private key encryption to verify WeMo firmware updates, but the keys are retreivable from firmware, allowing attackers to write and sign valid malware updates, further compounded by the lack of SSL certificate validation. The exlpoits required network access (i.e. simply being on the same wifi network as the devices) but could allow remote code execution. A series of related vulnerabilities and patches were disclosed and rolled out. The five initial related bugs affected half a million devices.</t>
  </si>
  <si>
    <t>https://krebsonsecurity.com/2014/02/time-to-harden-your-hardware/</t>
  </si>
  <si>
    <t>WeMo firmware</t>
  </si>
  <si>
    <t>Belkin Devices</t>
  </si>
  <si>
    <t xml:space="preserve">Avaya Firmware </t>
  </si>
  <si>
    <t>An unpatched bug in open-source software used by Avaya phones would allow attackers to expoit a stack overflow vulnerability and either crash systems or run arbitrary code from root. 90% of Fortune 500 companies use Avaya technology, including the series 9600 phone that was vulnerable for at least a decade but has now been patched.</t>
  </si>
  <si>
    <t>https://www.zdnet.com/article/decade-old-remote-code-execution-bug-found-in-phone-used-by-up-to-90-percent-of-fortune-500/</t>
  </si>
  <si>
    <t>Open Source Code</t>
  </si>
  <si>
    <t>Avaya Phones</t>
  </si>
  <si>
    <t>All Dependent Companies</t>
  </si>
  <si>
    <t>SYNful Knock</t>
  </si>
  <si>
    <t>Attackers discovered firmware passwords for 3 Cisco routers, allowing them to implant modular malware one network nodes. It provides backdoor access into a compromised network, provided the attacker can secure admin credentials or physical router access. The use of TCP packets to communicate further obfuscates the exploit, though it cannot be accessed via SSH or HTTPS.</t>
  </si>
  <si>
    <t>https://www.fireeye.com/blog/threat-research/2015/09/synful_knock_-_acis.html</t>
  </si>
  <si>
    <t>Cisco router firmware</t>
  </si>
  <si>
    <t>Cisco</t>
  </si>
  <si>
    <t>ThrangryCat</t>
  </si>
  <si>
    <t xml:space="preserve">Dual vulnerabilities in Cisco routers would allow attackers to remotely access and attack large networks through FPGA bitstream manipulation and root command execution in a Linux shell, even bypassing boot processes to prevent future remedial updates. The vulnerabilities affect tens of millions of devices and are hardware based, meaning that firmware patches will likely be incomplete fixes. </t>
  </si>
  <si>
    <t>https://www.sdxcentral.com/articles/news/thrangrycat-attacks-cisco-switches-routers-firewalls/2019/05/</t>
  </si>
  <si>
    <t>Dependent Code</t>
  </si>
  <si>
    <t>Lenovo</t>
  </si>
  <si>
    <t>Eclypsium researchers discovered vulnerabilities in Lenovo ThinkServer firmware (and other servers made by Acer, AMAX, Bigtera, Ciar, Penguin Computing, and sysGen) in baseboard management controllers (BMCs), sourced to Vertiv. The firmware didn't verify update signatures and contained a command injection vulnerability, which would allow the attacker to run code in the BMC, persist through common incident responses, and even brick the BMC permanently by denying further firmware updates. Some versions of the vulnerability cannot be fixed, though Lenovo issued patches for the command injection vulnerability.</t>
  </si>
  <si>
    <t>https://www.cyberscoop.com/lenovo-firmware-flaw-eclypsium-research/ &amp; https://eclypsium.com/2019/07/16/vulnerable-firmware-in-the-supply-chain-of-enterprise-servers/</t>
  </si>
  <si>
    <t>Vertiv BMC Firmware</t>
  </si>
  <si>
    <t>Lenovo ThinkServers</t>
  </si>
  <si>
    <t>Server users</t>
  </si>
  <si>
    <t>iDRACula</t>
  </si>
  <si>
    <t>Researchers found a vulnerability allowing attackers with prior system access to reprogram motherboard controllers, allowing the insertion of virtually undetectable and unremovable malware. Attackers can force a system to downgrade its iDRAC firmware to an extremely compromised version and gain root access to a baseband management controller instance of Linux, inject malware into iDRAC firmware, and reupgrade the system. Newer versions repaired the bug by requiring Dell signatures on iDRAC code.</t>
  </si>
  <si>
    <t>https://www.theregister.co.uk/2018/10/03/idrac_dell_server_firmware/</t>
  </si>
  <si>
    <t>iDRAC</t>
  </si>
  <si>
    <t>Motherboard Controllers</t>
  </si>
  <si>
    <t>Dependent Machines</t>
  </si>
  <si>
    <t xml:space="preserve">SuperMicro BMC Vulnerabilities </t>
  </si>
  <si>
    <t>Similar to iDRACula, Supermicro's baseboard management controllers didn't verify code signatures on firmware updates. Attackers would be hypothetically able to install incredibly stealthy and persistent malware once they had some kind of machine or network access and some technical capabilities.</t>
  </si>
  <si>
    <t>https://www.theregister.co.uk/2018/09/07/supermicro_bmcs_hole/</t>
  </si>
  <si>
    <t>BMC Firmware</t>
  </si>
  <si>
    <t>Supermicro BMC's</t>
  </si>
  <si>
    <t>HiSilicon chip &amp; Xiongmai firmware backdoor</t>
  </si>
  <si>
    <t>A Russian security researcher published details about a backdoor mechanism in Xiongmai firmware, used by millions of smart devices, including security cameras, DVRs, and NVRs. The backdoor mechanism is a mash-up of four previously disclosed vulnerabilities that the vendor failed to fix. The backdoor can be exploited by sending a series of commands over TCP port 9530 to devices that use HiSilicon chips and Xiongmai firmware. This enables the Telnet service on a vulnerable device, allowing attackers to use hardcoded passwords to gain access to a root account, which grants them complete control over the device. Huawei, which owns HiSilicon, has clarified that the backdoor is not located on HiSilicon chips but the firmware added on by vendors using system-on-chip boards in their products.</t>
  </si>
  <si>
    <t>https://www.zdnet.com/article/researcher-backdoor-mechanism-still-active-in-many-iot-products/</t>
  </si>
  <si>
    <t>Xiongmai firmware</t>
  </si>
  <si>
    <t>Devices using HiSilicon chips &amp; xiongmai firmware</t>
  </si>
  <si>
    <t>Apple's App Store 17</t>
  </si>
  <si>
    <t>Attackers snuck adware code into 18 apps on the Apple app store, allowing the applications to quietly run ads in the background and generate revenue for the attackers. The apps employed a number of stealthy techniques, including a delay before running the ads and only  when a SIM card was present, evading security checks. The iOS store is usually very secure from malicious apps, making this one of few notable exceptions</t>
  </si>
  <si>
    <t>https://www.wired.com/story/apple-app-store-malware-click-fraud/</t>
  </si>
  <si>
    <t>iOS Users</t>
  </si>
  <si>
    <t>Chrome Web Store spyware</t>
  </si>
  <si>
    <t>More than 111 malicious extensions were added to the Chrome webstore purportedly to warn users about questionable websites or convert files from one format to another, while actually extracting browsing history and data that contained credentials for access to internal business tools. Awake Security researchers report this spyware is the most far-reaching malicious Chrome store campaign to date, with up to 32 million downloads. The identity of the attacker has not yet been determined.</t>
  </si>
  <si>
    <t>https://www.reuters.com/article/us-alphabet-google-chrome-exclusive/exclusive-massive-spying-on-users-of-googles-chrome-shows-new-security-weakness-idUSKBN23P0JO</t>
  </si>
  <si>
    <t>Chrome web store</t>
  </si>
  <si>
    <t>Chrome web store users</t>
  </si>
  <si>
    <t xml:space="preserve">Malicious Chrome extensions </t>
  </si>
  <si>
    <t>500 Google Chrome browser extensions were discovered secretly uploading private browsing data to attacker-controlled servers, and redirecting victims to malware-laced websites. The malicious extensions were part of a broader malvertising campaign and purported to offer advertising as a service – they were downloaded millions of times by Chrome users. While the attacker has not been publicly identified, researchers believe that this campaign was active since January 2019, and that the responsible group may have been active since the early 2010s.</t>
  </si>
  <si>
    <t>https://threatpost.com/500-malicious-chrome-extensions-millions/152918/</t>
  </si>
  <si>
    <t>BankBot</t>
  </si>
  <si>
    <t>Attackers repeatedly bypassed Google Play Store's security to upload BankBot, malware that hides in applications and steals bank credentials and payment information through fake overlay windows, even if users have activated text message based 2FA. The most recent version was hidden in a functional cryptocurrency price monitoring app, and the malware asks users for a variety of permissions, using obfuscation techniques to hide in apps and exploiting an accessibility software vulnerability. It can perform other malicious actions like stealing contact info, tracking geolocation, and making phone calls.</t>
  </si>
  <si>
    <t>https://www.zdnet.com/article/bankbot-android-malware-sneaks-into-the-google-play-store-for-the-third-time/</t>
  </si>
  <si>
    <t>Camero, File CryptManager, CallCam</t>
  </si>
  <si>
    <t>Three malicious apps on the Google Play Store contained code that exploited a serious zero-day vulnerability by downloading the CallCam app (if not already installed), which could extract extensive machine data, including screen shots, and send them to a C&amp;C server. The attacks are linked to APT SideWinder, and they use multiple encryption schemes to protect the stolen data.</t>
  </si>
  <si>
    <t xml:space="preserve">https://arstechnica.com/information-technology/2020/01/researchers-unearth-malicious-google-play-apps-linked-to-active-exploit-hackers/ </t>
  </si>
  <si>
    <t>SideWinder APT (India?)</t>
  </si>
  <si>
    <t>PhantomLance</t>
  </si>
  <si>
    <t>Attackers connected to APT 32, or OceanLotus, used a variety of techniques to sneak malware into various browser cleanup apps on the Google Play Store. The apps, though detected only as far back as 2018, may have been communicating with a command and control server established all the way back in 2015. They sent device specs to the server to allow the attackers, suspected to be a Vietnamese state-backed group, to download custom-designed malware onto target devices, likely for espionage. The campaign was marked by diligent opsec.</t>
  </si>
  <si>
    <t>https://arstechnica.com/information-technology/2020/04/sophisticated-android-backdoors-have-been-populating-google-play-for-years/, https://securelist.com/apt-phantomlance/96772/</t>
  </si>
  <si>
    <t>Android Users</t>
  </si>
  <si>
    <t>APT 32 / Ocean Lotus (Vietnam)</t>
  </si>
  <si>
    <t>Soraka/Sogo App Attack</t>
  </si>
  <si>
    <t>Attackers included malicious code in over 100 apps on the Google Play Store that run ads to generate revenue. The apps have over 4.6 million downloads, use Soraka and Sogo malware libraries, and lingered on the Play Store before being removed, employing advanced obfuscation and persistence tricks.</t>
  </si>
  <si>
    <t>https://www.cyberscoop.com/play-store-adware-white-ops/</t>
  </si>
  <si>
    <t xml:space="preserve">Expensive Wall </t>
  </si>
  <si>
    <t>Attackers hid malicious software in apps that evaded Google Play's screening system through encryption. The malware, once downloaded, charged user accounts and sent fraudulent premium SMS messages to profit the attackers, but it could have been modified extensively and already sent user information to a C&amp;C server, though it required SMS and internet permissions to function. It was found on about 50 apps downloaded 1-4.2 million times before they were removed, though uninstallation remained at user discretion.</t>
  </si>
  <si>
    <t>https://www.darkreading.com/application-security/expensivewall-attacks-more-than-1-million-android-users/d/d-id/1329881 , https://blog.checkpoint.com/2017/09/14/expensivewall-dangerous-packed-malware-google-play-will-hit-wallet/</t>
  </si>
  <si>
    <t>Multiple Play Story Apps</t>
  </si>
  <si>
    <t>Attack on Egyptian Human Rights Activists</t>
  </si>
  <si>
    <t>Attackers, believed to be linked to the Egyptian government, crafted applications that used OAuth Phishing (application requests for account access that can originate legitimately, say to fill a calendar app). A phishing email pretending to be from Google would refer to an app named "Secure Mail," which would in turn request Google account access. Similar attacks were made using Yahoo, Outlook, and Hotmail accounts, and once granted access, attackers could steal emails. Similarly, about 5,000 downloads of malicious mobile apps from the Google Play Store would enable attackers to view call log information.</t>
  </si>
  <si>
    <t>https://www.cyberscoop.com/egypt-hacking-check-point-technologies/</t>
  </si>
  <si>
    <t>Egyptian Human Rights Activists</t>
  </si>
  <si>
    <t xml:space="preserve">Gooligan </t>
  </si>
  <si>
    <t>Attackers hid malware in dozens of Android apps hosted on third-party app stores in addition to direct-download links sent as texts. The app communicates device specs to a C&amp;C server; downloads a rootkit exploiting VROOT, Towelroot, and other vulnerabilities; and downloads further malicious code with root access that mimics user behavior to steal Google account credentials, inflate app ratings through Google Play, and install revenue-generating adware. The attack affected over 1 million accounts, with 57% in Asia, 19% in N. America, 15% in Africa, and 9% in Europe.</t>
  </si>
  <si>
    <t>https://blog.checkpoint.com/2016/11/30/1-million-google-accounts-breached-gooligan/</t>
  </si>
  <si>
    <t>Fake WhatsApp</t>
  </si>
  <si>
    <t>Attackers uploaded a fake version of the popular messaging application WhatsApp to the Google Play Store, called Update WhatsApp. Downloaded over a million times before being removed, the application ran ads to generate revenue for the developer. Subsequent investigations revealed a large number of malicious apps on the Play Store impersonating WhatsApp and other popular downloads.</t>
  </si>
  <si>
    <t>https://www.zdnet.com/article/fake-whatsapp-app-fooled-million-android-users-on-google-play-did-you-fall-for-it/</t>
  </si>
  <si>
    <t xml:space="preserve">DroidDream, DroidDream Lite </t>
  </si>
  <si>
    <t xml:space="preserve">Attackers used several Android apps to hide malware variants that could send device data back to a C&amp;C server, execute code remotely, download additional malicious code, and even break out of the Android sandbox environment and gain root access through the exploid and rageagainstthecage exploits. The apps were both typosquatting versions of common utility apps and custom made malicious applications, and they were hosted on both the Google Play Store and 3rd party repositories. The apps were downloaded up to 120,000 times before being taken down and primarily functioned while users were asleep. </t>
  </si>
  <si>
    <t>https://www.zdnet.com/article/google-android-market-malware-problem-escalates/, https://www.zdnet.com/article/google-pulls-infected-apps-from-android-market/</t>
  </si>
  <si>
    <t>Google Play Store, 3rd Party App Stores</t>
  </si>
  <si>
    <t>Npm Package Hack 2018</t>
  </si>
  <si>
    <t>By altering open source package esplint-scope, attackers were able to send a user's  credential files to a C&amp;C server, including their npmjs.org login tokens, by getting access to an esplint-scope maintainer's npm account. While tokens (credentials) for up to 4,500 accounts were taken, none was exploited before site maintainers closed the vulnerability and reset all tokens issued during the time frame.</t>
  </si>
  <si>
    <t>https://www.theregister.co.uk/2018/07/12/npm_eslint/</t>
  </si>
  <si>
    <t>esplint-scope</t>
  </si>
  <si>
    <t>npm account</t>
  </si>
  <si>
    <t>JavaScript 2018 Backdoor</t>
  </si>
  <si>
    <r>
      <t xml:space="preserve">Attacker Right9ctrl gained legitimate control over popular JavaScript library Event-Stream and inserted a dependency on the Flatmap-Stream library, which contained malicious code that would infiltrate Copay, a wallet app. Once inside, it stole private keys, and wallet information and sent them to the attacker to generate cryptocurrency profits. The library was downloaded up to 2 million times </t>
    </r>
    <r>
      <rPr>
        <i/>
        <sz val="11"/>
        <rFont val="Calibri"/>
        <family val="2"/>
        <scheme val="minor"/>
      </rPr>
      <t>per week</t>
    </r>
    <r>
      <rPr>
        <sz val="11"/>
        <rFont val="Calibri"/>
        <family val="2"/>
        <scheme val="minor"/>
      </rPr>
      <t xml:space="preserve"> and subsequent versions without malware were released to further obfuscate the encrypted payload. Right9ctrl was given legitimate access by simply emaliling the original package owner and asking to be allowed to help maintain it.</t>
    </r>
  </si>
  <si>
    <t>https://www.zdnet.com/article/hacker-backdoors-popular-javascript-library-to-steal-bitcoin-funds/</t>
  </si>
  <si>
    <t>Event-Stream</t>
  </si>
  <si>
    <t>Right9ctrl</t>
  </si>
  <si>
    <t>Wallet application</t>
  </si>
  <si>
    <t>RubyGems Backdoor</t>
  </si>
  <si>
    <t>Attackers inserted malicious code on RubyGems versions 1.6.10-1.6.13 from a compromised account, downloaded to about 1,000 machines. That code allowed the remote execution of code via a pastebin reference to a server, reportedly to mine cryptocurrency. In response, an updated gem was released (1.6.14), and security practices and policies for maintainers and 2FA were proposed for adoption.</t>
  </si>
  <si>
    <t>https://arstechnica.com/information-technology/2019/08/the-year-long-rash-of-supply-chain-attacks-against-open-source-is-getting-worse/ , https://github.com/rest-client/rest-client/issues/713#issuecomment-522967049</t>
  </si>
  <si>
    <t>rest-client</t>
  </si>
  <si>
    <t>RubyGems</t>
  </si>
  <si>
    <t>Servers using software</t>
  </si>
  <si>
    <t>strong_password attack</t>
  </si>
  <si>
    <t>An unidentified attacker gained access to a RubyGems account, took ownership of a gem called strong_password, and granted access and ownership to a dummy account which released an edited update of the gem. The update included code adding a backdoor allowing the attacker to silently execute remote code in production at will via an empty exception handler. It was discovered through noticing an absent changelog and a gap in versioning consistency, and it was downloaded at least 537 times.</t>
  </si>
  <si>
    <t>https://withatwist.dev/strong-password-rubygem-hijacked.html</t>
  </si>
  <si>
    <t>strong_password</t>
  </si>
  <si>
    <t>Webmin 1.890 Exploit</t>
  </si>
  <si>
    <t>Webmin version 1.890 was released with an exploitable backdoor allowing remote execution with root permissions. It may have been downloaded more than 900,000 times via distribution on SourceForge and led to wide spread password and key rotation, an updated Github build process, and a retroactive audit.</t>
  </si>
  <si>
    <t>http://www.webmin.com/exploit.html</t>
  </si>
  <si>
    <t>Webmins</t>
  </si>
  <si>
    <t>Sourceforge</t>
  </si>
  <si>
    <t>VestaCP</t>
  </si>
  <si>
    <t>Attackers altered an open source VestaCP installation script to include code sending admin credentials to vestacp.com, which the attackers could retrieve and use to  infect compromised servers with ChaChaDDoS software via SSH, coopting them for DDoS attacks. How the initial script modification was made remains unclear, as does the exact number of machines affected and the extent to which patches were able to remedy the vulnerability.</t>
  </si>
  <si>
    <t>https://arstechnica.com/information-technology/2018/10/two-new-supply-chain-attacks-come-to-light-in-less-than-a-week/</t>
  </si>
  <si>
    <t>VestaCP Installation Script</t>
  </si>
  <si>
    <t>DDoS Targets</t>
  </si>
  <si>
    <t>Kubernetes</t>
  </si>
  <si>
    <t>Attackers could use the Kubernetes API to connect to a server and send arbirary requests through the API server's TLS connection, allowing them to steal data, inject code, and crash applications. The attack would leave minimal footprint.</t>
  </si>
  <si>
    <t>https://www.theregister.co.uk/2018/12/03/kubernetes_flaw_cve_2018_1002105/</t>
  </si>
  <si>
    <t>Kubernetes Repository</t>
  </si>
  <si>
    <t>Lineage OS server breach</t>
  </si>
  <si>
    <t>Hackers gained access to the infrastructure of LineageOS, a mobile operating system based on Android. The attackers used 2 unpatched vulnerabilities to breach the Salt installation, an open source framework used to manage and automate servers inside data centers, cloud server setups, or internal networks. The vulnerabilities collectively allowed attackers to bypass log-in procedures and run code remotely on Salt master servers. The intrusion was detected before attackers could do harm, and the LineageOS team took down all its servers the same night to investigate and patch vulnerable servers.</t>
  </si>
  <si>
    <t>https://www.zdnet.com/article/hackers-breach-lineageos-servers-via-unpatched-vulnerability/</t>
  </si>
  <si>
    <t>Salt open source framework</t>
  </si>
  <si>
    <t>LineageOS core infrastructure</t>
  </si>
  <si>
    <t>LineageOS dependent systems</t>
  </si>
  <si>
    <t xml:space="preserve">Npm Command Line Vulnerability </t>
  </si>
  <si>
    <t>A vulnerability in the NPM command line code would have allowed attackers to access and modify arbitrary victim files, and two other bugs enabled similar issues. The bugs would have allowed malicious code editing in an open source package environment.</t>
  </si>
  <si>
    <t>https://www.theregister.co.uk/2019/12/13/npm_path_traversal_bug/</t>
  </si>
  <si>
    <t>npm command line code</t>
  </si>
  <si>
    <t>npm</t>
  </si>
  <si>
    <t>npm users</t>
  </si>
  <si>
    <t>Octopus Scanner Malware</t>
  </si>
  <si>
    <t>NetBeans repositories on GitHub were used as a delivery point for the Octopus Scanner malware, a backdoor specifically designed to infect NetBeans projects. The malware’s primary goal was to infect a developer’s computer and spread through NetBeans projects. The malware was capable of cataloguing NetBeans project files before embedding malicious payload both in project files and build JAR files. It also infected developer tools, subsequently infecting all projects that users of these tools are working on. As a result of the attack, 26 open source projects and the open source build process were compromised.</t>
  </si>
  <si>
    <t>https://portswigger.net/daily-swig/how-octopus-scanner-malware-attacked-the-open-source-supply-chain</t>
  </si>
  <si>
    <t>GitHub NetBeans repositories</t>
  </si>
  <si>
    <t>GitHub</t>
  </si>
  <si>
    <t>NetBeans dependent projects/ users</t>
  </si>
  <si>
    <t>HeartBleed OpenSSL</t>
  </si>
  <si>
    <t xml:space="preserve">The OpenSSL library used to make secure HTTPS internet communications with the TLS/SSL protocol contained an error allowing attackers to request and receive sensitive information from a server that could include login tokens, passwords, credit card information, SSL private keys, and so on, essentially compromising any HTTPS communications. During SSL/TLS connections, servers and send heartbeat messages to ensure continued connections that essentially are a number, the number's length, and a request to send confirmation back by returning that number. If the message's length portion said the message was longer than it actually was, no error was thrown, and the server would send back as much information from its memory buffer as needed to return a message of the full length, which could include passwords, keys, etc. </t>
  </si>
  <si>
    <t>https://www.zdnet.com/article/heartbleed-serious-openssl-zero-day-vulnerability-revealed/ and how it works: https://xkcd.com/1354/</t>
  </si>
  <si>
    <t>OpenSSL</t>
  </si>
  <si>
    <t>Open Source Library</t>
  </si>
  <si>
    <t>All Internet User</t>
  </si>
  <si>
    <t>Linux Cdorked.A/Darkleech/Cdorked</t>
  </si>
  <si>
    <t>An unknown attacker snuck malware into Apache, Lighttpd, and Nginx open source libraries that managed to infect active servers. While it is unclear how the malware ends up in the legitimate server software, once there it redirects some users to websites compromised by the Blackhole exploit kit, allowing attackers to run malicious scripts. It operates in shared memory and doesn't redirect the same users too often, enabling it to evade detection. It also follows a seemingly random targetting proceedure, only affecting some Windows versions, only redirecting Firefox and Explorer browsers, and redirecting iOS users to porn sites. The malware comrpomised at least 400 servers, 50 of which were extremely popular.</t>
  </si>
  <si>
    <t>https://www.theregister.co.uk/2013/05/08/cdorked_latest_details/</t>
  </si>
  <si>
    <t>Apache, Lighttpd, Nginx Open source Libraries</t>
  </si>
  <si>
    <t>Repositories</t>
  </si>
  <si>
    <t>Servers and web browsers</t>
  </si>
  <si>
    <t xml:space="preserve">Equifax </t>
  </si>
  <si>
    <t>Attackers breached the credit score company, retrieving possible millions of SSN's, and hundreds of thousands of addresses, ID numbers, and credit card numbers. They were able to exploit a vulnerability in Apache Struts and gain access to Eqiufax databases through a dispute webportal server and slowly extracted the data over an extended period of time (there were two possible Struts vulnerabilities that could have been exploited). Bloomberg reported that there were some links to Chinese groups due to the tools used, but overall attribution is limited to moderate confidence in some state actor.</t>
  </si>
  <si>
    <t>https://www.zdnet.com/article/equifax-blames-open-source-software-for-its-record-breaking-security-breach/</t>
  </si>
  <si>
    <t>Apache Struts</t>
  </si>
  <si>
    <t>Open Source Site</t>
  </si>
  <si>
    <t>Equifax Customers</t>
  </si>
  <si>
    <t>China</t>
  </si>
  <si>
    <t>Malicious python libraries</t>
  </si>
  <si>
    <t>The python security team removed 2 malicious python libraries from the Python Package Index. The 2 libraries (“python3-dateutil” and “jeIlyfish”), created using typosquatting, executed a coded Python file that would exfiltrate SSH and GPG keys from the projects of infected developers. The likely goal of the project was use the stolen credentials to compromise additional Python projects.</t>
  </si>
  <si>
    <t>https://www.zdnet.com/article/two-malicious-python-libraries-removed-from-pypi/</t>
  </si>
  <si>
    <t>Python libraries</t>
  </si>
  <si>
    <t>Python Package Index</t>
  </si>
  <si>
    <t>Python users &amp; projects</t>
  </si>
  <si>
    <t>olgired2017</t>
  </si>
  <si>
    <t xml:space="preserve">SneakerBots </t>
  </si>
  <si>
    <t>An intricate network of over 300 github dummy accounts allowed an attacker to boost the profile of a backdoored version of the Jxplorer installer, which would run Powershell to install blazebot, remote access tools, and other code, and send github information back to a C&amp;C server. The malware turned infected machines into high-end sneaker bidding bots to generate profit for the attacker. The repositories were taken down by github, except the one containing blazebot.</t>
  </si>
  <si>
    <t>https://nakedsecurity.sophos.com/2019/03/07/backdoored-github-accounts-spewed-secret-sneakerbot-software/</t>
  </si>
  <si>
    <t>Jxplorer</t>
  </si>
  <si>
    <t>Sneaker Bidding</t>
  </si>
  <si>
    <t>GetCookies</t>
  </si>
  <si>
    <t>An attacker coded a malicious backdoor into the getcookies package that would have allowed the attacker to run and execute code remotely on a server. No packages published on npm used the package in a way that would have allowed them to be exploited, but other applications off the registry may have, and the library it ultimately infiltrated, mailparser, receives about 64,000 weekly downloads.</t>
  </si>
  <si>
    <t>https://blog.npmjs.org/post/173526807575/reported-malicious-module-getcookies</t>
  </si>
  <si>
    <t>getcookies</t>
  </si>
  <si>
    <t>dustin67</t>
  </si>
  <si>
    <t xml:space="preserve">Kik - npm disruption </t>
  </si>
  <si>
    <t>In the course of resolving a naming dispute, publisher Azer removed 273 of his packages from npm, including left-pad, a common string padding script. A cascade of dependency failures resulted, even after a functionally identical replacement was published within ten minutes (it had a different version number). The incident revealed the possibility of disruptive attacks based on simple package un-publishing and the subsequent opportunity for malicious replacements to be published, which in this case was averted due to quick community-based package replacements.</t>
  </si>
  <si>
    <t>https://blog.npmjs.org/post/141577284765/kik-left-pad-and</t>
  </si>
  <si>
    <t>left-pad</t>
  </si>
  <si>
    <t>npm account Azer</t>
  </si>
  <si>
    <t>Azer</t>
  </si>
  <si>
    <t xml:space="preserve">Adware Doctor Malware </t>
  </si>
  <si>
    <t>An extremely popular app on Apple's App Store called Adware Doctor (along with two other apps frome the same developer) would request access to user files and send browser history files to a server in China. The app seemingly found a way out of the application sandbox to access the data, and Apple lagged in pulling it from the store, which is much more secure than its Android counterpart. The app had reached the number one spot on Apple's paid utility app rankings, and other apps using the same techniques were identified and pulled.</t>
  </si>
  <si>
    <t>https://techcrunch.com/2018/09/07/a-top-tier-app-in-apples-mac-app-store-will-steal-your-browser-history/</t>
  </si>
  <si>
    <t>Adware Doctor</t>
  </si>
  <si>
    <t>Yongming Zhang</t>
  </si>
  <si>
    <t>Golduck</t>
  </si>
  <si>
    <t>Researchers uncovered 14 Apple store apps that were communicating with a server that previously had been communicating with an Android app malware known as Golduck. The Android version enabled root access code execution on 10 million devices, including SMS payment, while the Apple version seemed to only send user data and some IP addresses and geolocation info too. The apps didn't contain any malicious code themselves, but they could allow an attacker to mount a phishing attack in their adspace (not really that notable).</t>
  </si>
  <si>
    <t>https://techcrunch.com/2019/01/05/dozen-iphone-apps-linked-to-golduck-malware/</t>
  </si>
  <si>
    <t>Google Play Gaming Attack</t>
  </si>
  <si>
    <t>Attackers uploaded 13 driving games with malicious code to the google play store, garnering almost 600,000 downloads before being yanked. To users, the apps appeared to crash, while in reality they uploaded malware that gave them network access and deleted the apps icon, though further functionality has yet to be determined.</t>
  </si>
  <si>
    <t>https://techcrunch.com/2018/11/20/half-a-million-android-users-tricked-into-downloading-malware-from-google-play/</t>
  </si>
  <si>
    <t>HackTask</t>
  </si>
  <si>
    <t>An attacker used npm account hacktask to publish malicious files with similar names to popular npm packages like cross-env (malicious version was "crossenv"). The packages sent environment variables as strings to the server npm.hacktask.net, but the most popular compromised package was downloaded only 700 times (the others barely hit 40 each) and was caught and taken down within a few weeks.</t>
  </si>
  <si>
    <t>https://www.theregister.co.uk/2017/08/02/typosquatting_npm/</t>
  </si>
  <si>
    <t>Multiple open source packages</t>
  </si>
  <si>
    <t>npm account hacktask</t>
  </si>
  <si>
    <t>hacktask</t>
  </si>
  <si>
    <t>Colourama</t>
  </si>
  <si>
    <t xml:space="preserve">Attackers put  their package "colourama," resembling the popular "colorama" package, into the PyPI open-source repository, including an installer for malware designed to divert bitcoin payments into the attacker's wallet by intervening in the copy and paste process. The package was downloaded at least 171 times excluding mirrors, compared to millions of downloads of colorama. </t>
  </si>
  <si>
    <t>colorama</t>
  </si>
  <si>
    <t>PyPI Repository</t>
  </si>
  <si>
    <t>Slovakian PyPl Attack</t>
  </si>
  <si>
    <t xml:space="preserve">Unidentified attackers uploaded packages to PyPI with names resembling popular packages. The code had modified installation files that ran a "malicious (but relatively benign) code" and was on PyPI for almost 4 months, before being taken down, though their removal doesn't eliminate them from servers that have already installed the packages. </t>
  </si>
  <si>
    <t>https://arstechnica.com/information-technology/2017/09/devs-unknowingly-use-malicious-modules-put-into-official-python-repository/ , https://www.nbu.gov.sk/skcsirt-sa-20170909-pypi/</t>
  </si>
  <si>
    <t>University Open-Source Typosquatting</t>
  </si>
  <si>
    <t>A University of Hamburg undergrad uploaded 214 packages to repositories for Python, Node.js, and Ruby, resembling frequently downloaded packages containing a notification program to send  requested data to a server on installation. Within a 1.5 months, the packages  made over 45,000 HTTP requests from over 17,000 unique hosts, more than half of the time with admin permissions. The attack affected domains ending in .mil and .gov as well, and PyIP downloads were the most common.</t>
  </si>
  <si>
    <t>https://incolumitas.com/data/thesis.pdf , https://arstechnica.com/information-technology/2016/06/college-student-schools-govs-and-mils-on-perils-of-arbitrary-code-execution/</t>
  </si>
  <si>
    <t>PyPI, Node.js, and Ruby repositories</t>
  </si>
  <si>
    <t>Nikolai Philipp Tschacher</t>
  </si>
  <si>
    <t>RubyGems Jim Carrey and Peter Gibbons</t>
  </si>
  <si>
    <t>Two RubyGems accounts--JimCarrey and PeterGibbons--uploaded over 700 packages laced with malicious code to the repository, using typosquatting names to achieve over 100,000 downloads. The malware in the packages was designed to intercept Bitcoin payments, running every time the system starts or reboots and attempting to capture clipboard data and scanning it for bitcoin wallet addresses to replace with an attacker owned address.</t>
  </si>
  <si>
    <t>https://arstechnica.com/information-technology/2020/04/725-bitcoin-stealing-apps-snuck-into-ruby-repository/</t>
  </si>
  <si>
    <t>atlas_client and 724 other packages</t>
  </si>
  <si>
    <t>RubyGems dependent programs</t>
  </si>
  <si>
    <t>Gemini</t>
  </si>
  <si>
    <t xml:space="preserve">The Gemini Trojan could be used by attackers to steal Android user location, application, and system data, and to download apps and prompt users to install them. It hid in apps using a significant amount of encryption, bytewise obfuscation, and communication timing tricks. It was repackaged into apps being redistributed on unlicensed, third-party Chinese app stores. </t>
  </si>
  <si>
    <t>https://www.zdnet.com/article/geinimi-trojan-targets-android-devices/</t>
  </si>
  <si>
    <t>p</t>
  </si>
  <si>
    <t xml:space="preserve">X-Frame-Options flaw </t>
  </si>
  <si>
    <t>Combined with an Android WebView vulnerability to cross-site scripting, the XFO flaw would allow attackers to install apps from the Google Play Store and execute code remotely without detection. Assuming the victim is logged into Google,  the attacker can execute an XSS attack downloading whatever they want from the Google Play store, because it fails to fully support XFO DENY headers on error pages.</t>
  </si>
  <si>
    <t>https://www.theregister.co.uk/2015/02/11/google_play_x_frame_options_flaw/</t>
  </si>
  <si>
    <t>XFO</t>
  </si>
  <si>
    <t>Operation Soft Cell</t>
  </si>
  <si>
    <t>Attackers infiltrated 10 large telecoms companies, stealing hundreds of gigabytes of customer data including geolocation and phone records from hundreds of millions of customers. The attack is attributed to Chinese state action and gathered passwords with additionally installed malware to spread throughout the telecom companies' systems. Though discovered in 2019, the attacks seem to date back to 2017 at least, if not 2012, and are an extremely complex and multifaceted operation. The victim companies have not been disclosed.</t>
  </si>
  <si>
    <t>https://www.cybereason.com/blog/operation-soft-cell-a-worldwide-campaign-against-telecommunications-providers</t>
  </si>
  <si>
    <t>Unspecified Telecom Companies</t>
  </si>
  <si>
    <t>APT10/Soft Cell (China)</t>
  </si>
  <si>
    <t>Backdoor.Syskit.</t>
  </si>
  <si>
    <t>Attackers from the Tortoiseshell group gained access to several computers through an unknown vulnerability (possibly a web server) to target at least 11 mainly Saudi Arabian IT providers. The Backdoor.Systkit  malware they deployed retrieved system and user data from hundreds of machines. Symantec believes it is the first step in a larger SSCA, as IT providers are an ideal stepping stone for broader access to their tools and customer base, and they found evidence of use of improved variants of leaked malware tools like BondUpdater.</t>
  </si>
  <si>
    <t>https://www.zdnet.com/article/cybersecurity-new-hacking-group-targets-it-companies-in-supply-chain-attack-campaign/ &amp; https://www.symantec.com/blogs/threat-intelligence/tortoiseshell-apt-supply-chain</t>
  </si>
  <si>
    <t>IT Companies</t>
  </si>
  <si>
    <t>IT Providers</t>
  </si>
  <si>
    <t>Tortoiseshell</t>
  </si>
  <si>
    <t>Editing Space Codebase</t>
  </si>
  <si>
    <t>Codebase Encoding</t>
  </si>
  <si>
    <t>Attack Vector Encoding</t>
  </si>
  <si>
    <t>Editing Space AV</t>
  </si>
  <si>
    <t>Editing Space DV</t>
  </si>
  <si>
    <t>DV Encoding</t>
  </si>
  <si>
    <t>Editing Space SCP</t>
  </si>
  <si>
    <t>SCP Encoding</t>
  </si>
  <si>
    <t>Editing Space Impact</t>
  </si>
  <si>
    <t>Impact Encoding</t>
  </si>
  <si>
    <t>Solarwinds</t>
  </si>
  <si>
    <t>Attackers gain access to Solarwinds Orion build platform and were able to embed malware into legitimate updates process</t>
  </si>
  <si>
    <t>https://www.npr.org/2021/04/16/985439655/a-worst-nightmare-cyberattack-the-untold-story-of-the-solarwinds-hack</t>
  </si>
  <si>
    <t>Orion Network Management Software</t>
  </si>
  <si>
    <t>Solarwinds build platform</t>
  </si>
  <si>
    <t>Government Departments, Private companies</t>
  </si>
  <si>
    <t>APT29 / Fancy Bear / GRU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</si>
</sst>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0" x14ac:knownFonts="1">
    <font>
      <sz val="11"/>
      <color theme="1"/>
      <name val="Calibri"/>
      <family val="2"/>
      <scheme val="minor"/>
    </font>
    <font>
      <b/>
      <sz val="11"/>
      <color theme="1"/>
      <name val="Calibri"/>
      <family val="2"/>
      <scheme val="minor"/>
    </font>
    <font>
      <u/>
      <sz val="11"/>
      <color theme="10"/>
      <name val="Calibri"/>
      <family val="2"/>
      <scheme val="minor"/>
    </font>
    <font>
      <b/>
      <sz val="11"/>
      <color rgb="FF000000"/>
      <name val="Calibri"/>
      <family val="2"/>
      <scheme val="minor"/>
    </font>
    <font>
      <b/>
      <sz val="11"/>
      <name val="Calibri"/>
      <family val="2"/>
      <scheme val="minor"/>
    </font>
    <font>
      <sz val="11"/>
      <color rgb="FF000000"/>
      <name val="Calibri"/>
      <family val="2"/>
      <scheme val="minor"/>
    </font>
    <font>
      <sz val="11"/>
      <name val="Calibri"/>
      <family val="2"/>
      <scheme val="minor"/>
    </font>
    <font>
      <u/>
      <sz val="11"/>
      <color rgb="FF000000"/>
      <name val="Calibri"/>
      <family val="2"/>
      <scheme val="minor"/>
    </font>
    <font>
      <i/>
      <sz val="11"/>
      <name val="Calibri"/>
      <family val="2"/>
      <scheme val="minor"/>
    </font>
    <font>
      <sz val="11"/>
      <color rgb="FF305496"/>
      <name val="Calibri"/>
      <family val="2"/>
      <scheme val="minor"/>
    </font>
  </fonts>
  <fills count="6">
    <fill>
      <patternFill patternType="none"/>
    </fill>
    <fill>
      <patternFill patternType="gray125"/>
    </fill>
    <fill>
      <patternFill patternType="solid">
        <fgColor theme="0"/>
        <bgColor indexed="64"/>
      </patternFill>
    </fill>
    <fill>
      <patternFill patternType="solid">
        <fgColor theme="2" tint="-0.249977111117893"/>
        <bgColor indexed="64"/>
      </patternFill>
    </fill>
    <fill>
      <patternFill patternType="solid">
        <fgColor theme="2"/>
        <bgColor indexed="64"/>
      </patternFill>
    </fill>
    <fill>
      <patternFill patternType="solid">
        <fgColor rgb="FFFFFFFF"/>
        <bgColor indexed="64"/>
      </patternFill>
    </fill>
  </fills>
  <borders count="7">
    <border>
      <left/>
      <right/>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right/>
      <top style="thin">
        <color theme="2"/>
      </top>
      <bottom style="thin">
        <color theme="2"/>
      </bottom>
      <diagonal/>
    </border>
    <border>
      <left/>
      <right style="thin">
        <color theme="2"/>
      </right>
      <top style="thin">
        <color theme="2"/>
      </top>
      <bottom style="thin">
        <color theme="2"/>
      </bottom>
      <diagonal/>
    </border>
    <border>
      <left style="thin">
        <color theme="2"/>
      </left>
      <right style="thin">
        <color theme="2"/>
      </right>
      <top style="thin">
        <color theme="2"/>
      </top>
      <bottom style="thin">
        <color theme="2"/>
      </bottom>
      <diagonal/>
    </border>
    <border>
      <left style="thin">
        <color theme="2" tint="-0.249977111117893"/>
      </left>
      <right style="thin">
        <color theme="2" tint="-0.249977111117893"/>
      </right>
      <top/>
      <bottom/>
      <diagonal/>
    </border>
    <border>
      <left style="thin">
        <color theme="2"/>
      </left>
      <right style="thin">
        <color theme="2"/>
      </right>
      <top/>
      <bottom/>
      <diagonal/>
    </border>
  </borders>
  <cellStyleXfs count="2">
    <xf numFmtId="0" fontId="0" fillId="0" borderId="0"/>
    <xf numFmtId="0" fontId="2" fillId="0" borderId="0" applyNumberFormat="0" applyFill="0" applyBorder="0" applyAlignment="0" applyProtection="0"/>
  </cellStyleXfs>
  <cellXfs count="95">
    <xf numFmtId="0" fontId="0" fillId="0" borderId="0" xfId="0"/>
    <xf numFmtId="0" fontId="0" fillId="3" borderId="0" xfId="0" applyFill="1"/>
    <xf numFmtId="14" fontId="0" fillId="2" borderId="1" xfId="0" applyNumberFormat="1" applyFill="1" applyBorder="1" applyAlignment="1">
      <alignment horizontal="left" vertical="top"/>
    </xf>
    <xf numFmtId="0" fontId="0" fillId="2" borderId="1" xfId="0" applyFill="1" applyBorder="1" applyAlignment="1">
      <alignment horizontal="left" vertical="top"/>
    </xf>
    <xf numFmtId="0" fontId="2" fillId="0" borderId="1" xfId="1" applyBorder="1" applyAlignment="1">
      <alignment horizontal="center" vertical="center"/>
    </xf>
    <xf numFmtId="0" fontId="0" fillId="4" borderId="1" xfId="0" applyFill="1" applyBorder="1" applyAlignment="1">
      <alignment horizontal="left" vertical="center" wrapText="1"/>
    </xf>
    <xf numFmtId="0" fontId="0" fillId="0" borderId="0" xfId="0" applyAlignment="1">
      <alignment horizontal="center" vertical="center"/>
    </xf>
    <xf numFmtId="0" fontId="0" fillId="4" borderId="1" xfId="0" applyFill="1" applyBorder="1" applyAlignment="1">
      <alignment horizontal="center" vertical="center"/>
    </xf>
    <xf numFmtId="0" fontId="0" fillId="0" borderId="0" xfId="0" applyAlignment="1">
      <alignment vertical="center"/>
    </xf>
    <xf numFmtId="0" fontId="0" fillId="4" borderId="1" xfId="0" applyFill="1" applyBorder="1"/>
    <xf numFmtId="0" fontId="0" fillId="0" borderId="2" xfId="0" applyBorder="1" applyAlignment="1">
      <alignment horizontal="left" vertical="center"/>
    </xf>
    <xf numFmtId="0" fontId="0" fillId="0" borderId="0" xfId="0" applyAlignment="1">
      <alignment horizontal="left" vertical="center"/>
    </xf>
    <xf numFmtId="0" fontId="0" fillId="4" borderId="1" xfId="0" applyFill="1" applyBorder="1" applyAlignment="1">
      <alignment horizontal="left" vertical="center"/>
    </xf>
    <xf numFmtId="0" fontId="0" fillId="0" borderId="4" xfId="0" applyBorder="1"/>
    <xf numFmtId="14" fontId="5" fillId="2" borderId="1" xfId="0" applyNumberFormat="1" applyFont="1" applyFill="1" applyBorder="1" applyAlignment="1">
      <alignment horizontal="left" vertical="top"/>
    </xf>
    <xf numFmtId="0" fontId="5" fillId="2" borderId="1" xfId="0" applyFont="1" applyFill="1" applyBorder="1" applyAlignment="1">
      <alignment horizontal="left" vertical="top"/>
    </xf>
    <xf numFmtId="0" fontId="2" fillId="0" borderId="0" xfId="1" applyBorder="1" applyAlignment="1">
      <alignment horizontal="center" vertical="center"/>
    </xf>
    <xf numFmtId="0" fontId="7" fillId="5" borderId="1" xfId="1" applyFont="1" applyFill="1" applyBorder="1" applyAlignment="1">
      <alignment horizontal="center" vertical="center"/>
    </xf>
    <xf numFmtId="0" fontId="7" fillId="0" borderId="1" xfId="1" applyFont="1" applyBorder="1" applyAlignment="1">
      <alignment horizontal="center" vertical="center"/>
    </xf>
    <xf numFmtId="0" fontId="2" fillId="5" borderId="1" xfId="1" applyFill="1" applyBorder="1" applyAlignment="1">
      <alignment horizontal="center" vertical="center"/>
    </xf>
    <xf numFmtId="0" fontId="0" fillId="2" borderId="1" xfId="0" quotePrefix="1" applyFill="1" applyBorder="1" applyAlignment="1">
      <alignment horizontal="left" vertical="top"/>
    </xf>
    <xf numFmtId="0" fontId="2" fillId="2" borderId="1" xfId="1" applyFill="1" applyBorder="1" applyAlignment="1">
      <alignment horizontal="center" vertical="center"/>
    </xf>
    <xf numFmtId="0" fontId="7" fillId="0" borderId="0" xfId="1" applyFont="1" applyBorder="1" applyAlignment="1">
      <alignment horizontal="center" vertical="center"/>
    </xf>
    <xf numFmtId="0" fontId="5" fillId="2" borderId="5" xfId="0" applyFont="1" applyFill="1" applyBorder="1" applyAlignment="1">
      <alignment horizontal="left" vertical="top"/>
    </xf>
    <xf numFmtId="0" fontId="0" fillId="0" borderId="0" xfId="0" applyAlignment="1">
      <alignment wrapText="1"/>
    </xf>
    <xf numFmtId="0" fontId="1" fillId="0" borderId="1" xfId="0" applyFont="1" applyBorder="1" applyAlignment="1" applyProtection="1">
      <alignment horizontal="left" vertical="top"/>
      <protection locked="0"/>
    </xf>
    <xf numFmtId="0" fontId="3" fillId="2" borderId="1" xfId="0" applyFont="1" applyFill="1" applyBorder="1" applyAlignment="1" applyProtection="1">
      <alignment horizontal="left" vertical="top"/>
      <protection locked="0"/>
    </xf>
    <xf numFmtId="0" fontId="4" fillId="2" borderId="1" xfId="0" applyFont="1" applyFill="1" applyBorder="1" applyAlignment="1" applyProtection="1">
      <alignment horizontal="left" vertical="top"/>
      <protection locked="0"/>
    </xf>
    <xf numFmtId="0" fontId="3" fillId="0" borderId="1" xfId="0" applyFont="1" applyBorder="1" applyAlignment="1" applyProtection="1">
      <alignment horizontal="left" vertical="top"/>
      <protection locked="0"/>
    </xf>
    <xf numFmtId="0" fontId="3" fillId="0" borderId="2" xfId="0" applyFont="1" applyBorder="1" applyAlignment="1" applyProtection="1">
      <alignment horizontal="left" vertical="top"/>
      <protection locked="0"/>
    </xf>
    <xf numFmtId="0" fontId="3" fillId="0" borderId="2" xfId="0" applyFont="1" applyBorder="1" applyAlignment="1" applyProtection="1">
      <alignment horizontal="left" vertical="center"/>
      <protection locked="0"/>
    </xf>
    <xf numFmtId="0" fontId="5" fillId="4" borderId="1" xfId="0" applyFont="1" applyFill="1" applyBorder="1" applyAlignment="1" applyProtection="1">
      <alignment horizontal="left" vertical="center"/>
      <protection locked="0"/>
    </xf>
    <xf numFmtId="0" fontId="1" fillId="0" borderId="0" xfId="0" applyFont="1" applyAlignment="1" applyProtection="1">
      <alignment horizontal="left" vertical="center"/>
      <protection locked="0"/>
    </xf>
    <xf numFmtId="0" fontId="3" fillId="0" borderId="0" xfId="0" applyFont="1" applyAlignment="1" applyProtection="1">
      <alignment horizontal="left" vertical="top"/>
      <protection locked="0"/>
    </xf>
    <xf numFmtId="0" fontId="5" fillId="4" borderId="1" xfId="0" applyFont="1" applyFill="1" applyBorder="1" applyAlignment="1" applyProtection="1">
      <alignment horizontal="left" vertical="top"/>
      <protection locked="0"/>
    </xf>
    <xf numFmtId="0" fontId="1" fillId="0" borderId="0" xfId="0" applyFont="1" applyAlignment="1" applyProtection="1">
      <alignment vertical="top"/>
      <protection locked="0"/>
    </xf>
    <xf numFmtId="0" fontId="3" fillId="0" borderId="0" xfId="0" applyFont="1" applyAlignment="1" applyProtection="1">
      <alignment horizontal="left" vertical="center"/>
      <protection locked="0"/>
    </xf>
    <xf numFmtId="0" fontId="5" fillId="0" borderId="4" xfId="0" applyFont="1" applyBorder="1" applyAlignment="1" applyProtection="1">
      <alignment horizontal="left" vertical="top"/>
      <protection locked="0"/>
    </xf>
    <xf numFmtId="0" fontId="0" fillId="0" borderId="0" xfId="0" applyProtection="1">
      <protection locked="0"/>
    </xf>
    <xf numFmtId="0" fontId="1" fillId="0" borderId="0" xfId="0" applyFont="1"/>
    <xf numFmtId="0" fontId="5" fillId="2" borderId="0" xfId="0" applyFont="1" applyFill="1" applyBorder="1" applyAlignment="1">
      <alignment horizontal="left" vertical="top"/>
    </xf>
    <xf numFmtId="0" fontId="0" fillId="3" borderId="0" xfId="0" applyFill="1" applyAlignment="1" applyProtection="1">
      <protection locked="0"/>
    </xf>
    <xf numFmtId="0" fontId="3" fillId="0" borderId="3" xfId="0" applyFont="1" applyBorder="1" applyAlignment="1" applyProtection="1">
      <alignment horizontal="left" vertical="center"/>
      <protection locked="0"/>
    </xf>
    <xf numFmtId="0" fontId="3" fillId="0" borderId="4" xfId="0" applyFont="1" applyBorder="1" applyAlignment="1" applyProtection="1">
      <alignment horizontal="left" vertical="center"/>
      <protection locked="0"/>
    </xf>
    <xf numFmtId="0" fontId="6" fillId="2" borderId="1" xfId="0" applyFont="1" applyFill="1" applyBorder="1" applyAlignment="1">
      <alignment horizontal="left" vertical="top"/>
    </xf>
    <xf numFmtId="0" fontId="0" fillId="0" borderId="1" xfId="0" applyBorder="1" applyAlignment="1">
      <alignment horizontal="left" vertical="center"/>
    </xf>
    <xf numFmtId="0" fontId="0" fillId="3" borderId="0" xfId="0" applyFill="1" applyAlignment="1"/>
    <xf numFmtId="0" fontId="0" fillId="0" borderId="0" xfId="0" applyAlignment="1"/>
    <xf numFmtId="0" fontId="0" fillId="4" borderId="1" xfId="0" applyFill="1" applyBorder="1" applyAlignment="1"/>
    <xf numFmtId="0" fontId="0" fillId="0" borderId="3" xfId="0" applyBorder="1" applyAlignment="1">
      <alignment horizontal="left" vertical="center"/>
    </xf>
    <xf numFmtId="0" fontId="0" fillId="0" borderId="4" xfId="0" applyBorder="1" applyAlignment="1">
      <alignment horizontal="left" vertical="center"/>
    </xf>
    <xf numFmtId="0" fontId="3" fillId="2" borderId="4" xfId="0" applyFont="1" applyFill="1" applyBorder="1" applyAlignment="1"/>
    <xf numFmtId="0" fontId="0" fillId="0" borderId="4" xfId="0" applyBorder="1" applyAlignment="1"/>
    <xf numFmtId="14" fontId="0" fillId="0" borderId="1" xfId="0" applyNumberFormat="1" applyBorder="1" applyAlignment="1"/>
    <xf numFmtId="0" fontId="0" fillId="0" borderId="1" xfId="0" applyBorder="1" applyAlignment="1"/>
    <xf numFmtId="0" fontId="2" fillId="0" borderId="1" xfId="1" applyBorder="1" applyAlignment="1"/>
    <xf numFmtId="0" fontId="1" fillId="0" borderId="0" xfId="0" applyFont="1" applyAlignment="1"/>
    <xf numFmtId="0" fontId="0" fillId="0" borderId="0" xfId="0" applyBorder="1" applyAlignment="1">
      <alignment horizontal="left" vertical="center"/>
    </xf>
    <xf numFmtId="0" fontId="3" fillId="0" borderId="4" xfId="0" applyFont="1" applyBorder="1" applyAlignment="1" applyProtection="1">
      <alignment horizontal="left" vertical="top"/>
      <protection locked="0"/>
    </xf>
    <xf numFmtId="0" fontId="1" fillId="0" borderId="4" xfId="0" applyFont="1" applyBorder="1" applyAlignment="1"/>
    <xf numFmtId="0" fontId="1" fillId="0" borderId="6" xfId="0" applyFont="1" applyBorder="1" applyAlignment="1"/>
    <xf numFmtId="14" fontId="0" fillId="2" borderId="0" xfId="0" applyNumberFormat="1" applyFill="1" applyBorder="1" applyAlignment="1">
      <alignment horizontal="left" vertical="top"/>
    </xf>
    <xf numFmtId="14" fontId="5" fillId="2" borderId="0" xfId="0" applyNumberFormat="1" applyFont="1" applyFill="1" applyBorder="1" applyAlignment="1">
      <alignment horizontal="left" vertical="top"/>
    </xf>
    <xf numFmtId="0" fontId="6" fillId="2" borderId="0" xfId="0" applyFont="1" applyFill="1" applyBorder="1" applyAlignment="1">
      <alignment horizontal="left" vertical="top"/>
    </xf>
    <xf numFmtId="0" fontId="3" fillId="2" borderId="0" xfId="0" applyFont="1" applyFill="1" applyBorder="1" applyAlignment="1"/>
    <xf numFmtId="14" fontId="0" fillId="0" borderId="1" xfId="0" applyNumberFormat="1" applyBorder="1"/>
    <xf numFmtId="0" fontId="0" fillId="0" borderId="0" xfId="0" applyBorder="1" applyAlignment="1"/>
    <xf numFmtId="0" fontId="2" fillId="0" borderId="1" xfId="1" applyBorder="1"/>
    <xf numFmtId="0" fontId="0" fillId="0" borderId="1" xfId="0" applyBorder="1" applyAlignment="1">
      <alignment horizontal="left" vertical="center" wrapText="1"/>
    </xf>
    <xf numFmtId="0" fontId="6" fillId="2" borderId="3" xfId="0" applyFont="1" applyFill="1" applyBorder="1" applyAlignment="1">
      <alignment horizontal="left" vertical="top"/>
    </xf>
    <xf numFmtId="0" fontId="0" fillId="0" borderId="4" xfId="0" applyBorder="1" applyAlignment="1">
      <alignment horizontal="left" vertical="center" wrapText="1"/>
    </xf>
    <xf numFmtId="0" fontId="1" fillId="0" borderId="4" xfId="0" applyFont="1" applyBorder="1"/>
    <xf numFmtId="0" fontId="0" fillId="2" borderId="0" xfId="0" applyFill="1" applyBorder="1" applyAlignment="1">
      <alignment horizontal="left" vertical="top"/>
    </xf>
    <xf numFmtId="0" fontId="2" fillId="0" borderId="1" xfId="1" applyBorder="1" applyAlignment="1">
      <alignment horizontal="left" vertical="center"/>
    </xf>
    <xf numFmtId="0" fontId="1" fillId="0" borderId="4" xfId="0" applyFont="1" applyFill="1" applyBorder="1" applyAlignment="1"/>
    <xf numFmtId="14" fontId="0" fillId="0" borderId="0" xfId="0" applyNumberFormat="1" applyBorder="1" applyAlignment="1"/>
    <xf numFmtId="0" fontId="0" fillId="2" borderId="5" xfId="0" applyFill="1" applyBorder="1" applyAlignment="1">
      <alignment horizontal="left" vertical="top"/>
    </xf>
    <xf numFmtId="0" fontId="2" fillId="0" borderId="0" xfId="1" applyBorder="1" applyAlignment="1"/>
    <xf numFmtId="0" fontId="2" fillId="0" borderId="1" xfId="1" applyFill="1" applyBorder="1" applyAlignment="1">
      <alignment horizontal="center" vertical="center"/>
    </xf>
    <xf numFmtId="14" fontId="5" fillId="2" borderId="1" xfId="1" applyNumberFormat="1" applyFont="1" applyFill="1" applyBorder="1" applyAlignment="1">
      <alignment horizontal="left" vertical="top"/>
    </xf>
    <xf numFmtId="0" fontId="0" fillId="2" borderId="0" xfId="0" quotePrefix="1" applyFill="1" applyBorder="1" applyAlignment="1">
      <alignment horizontal="left" vertical="top"/>
    </xf>
    <xf numFmtId="0" fontId="6" fillId="2" borderId="1" xfId="1" applyFont="1" applyFill="1" applyBorder="1" applyAlignment="1">
      <alignment horizontal="left" vertical="top"/>
    </xf>
    <xf numFmtId="0" fontId="2" fillId="5" borderId="0" xfId="1" applyFill="1" applyBorder="1" applyAlignment="1">
      <alignment horizontal="center" vertical="center"/>
    </xf>
    <xf numFmtId="0" fontId="0" fillId="0" borderId="3" xfId="0" applyBorder="1" applyAlignment="1">
      <alignment horizontal="left" vertical="center" wrapText="1"/>
    </xf>
    <xf numFmtId="14" fontId="9" fillId="2" borderId="0" xfId="0" applyNumberFormat="1" applyFont="1" applyFill="1" applyBorder="1" applyAlignment="1">
      <alignment horizontal="left" vertical="top"/>
    </xf>
    <xf numFmtId="0" fontId="0" fillId="0" borderId="5" xfId="0" applyBorder="1" applyAlignment="1"/>
    <xf numFmtId="0" fontId="2" fillId="2" borderId="0" xfId="1" applyFill="1" applyBorder="1" applyAlignment="1">
      <alignment horizontal="center" vertical="center"/>
    </xf>
    <xf numFmtId="0" fontId="1" fillId="0" borderId="0" xfId="0" applyFont="1" applyBorder="1" applyAlignment="1"/>
    <xf numFmtId="14" fontId="5" fillId="0" borderId="1" xfId="0" applyNumberFormat="1" applyFont="1" applyFill="1" applyBorder="1" applyAlignment="1">
      <alignment horizontal="left" vertical="top"/>
    </xf>
    <xf numFmtId="0" fontId="3" fillId="0" borderId="0" xfId="0" applyFont="1" applyBorder="1" applyAlignment="1" applyProtection="1">
      <alignment horizontal="left" vertical="top"/>
      <protection locked="0"/>
    </xf>
    <xf numFmtId="0" fontId="3" fillId="0" borderId="0" xfId="0" applyFont="1" applyBorder="1" applyAlignment="1" applyProtection="1">
      <alignment horizontal="left" vertical="center"/>
      <protection locked="0"/>
    </xf>
    <xf numFmtId="164" fontId="0" fillId="0" borderId="0" xfId="0" applyNumberFormat="1" applyAlignment="1">
      <alignment horizontal="center" vertical="center"/>
    </xf>
    <xf numFmtId="14" fontId="0" fillId="0" borderId="0" xfId="0" applyNumberFormat="1"/>
    <xf numFmtId="0" fontId="2" fillId="0" borderId="0" xfId="1"/>
    <xf numFmtId="0" fontId="0" fillId="0" borderId="0" xfId="0" applyFill="1" applyBorder="1" applyAlignment="1">
      <alignment horizontal="left" vertical="center"/>
    </xf>
  </cellXfs>
  <cellStyles count="2">
    <cellStyle name="Hyperlink" xfId="1" builtinId="8"/>
    <cellStyle name="Normal" xfId="0" builtinId="0"/>
  </cellStyles>
  <dxfs count="63">
    <dxf>
      <fill>
        <patternFill>
          <bgColor rgb="FF66FFFF"/>
        </patternFill>
      </fill>
    </dxf>
    <dxf>
      <fill>
        <patternFill>
          <bgColor rgb="FFFF99FF"/>
        </patternFill>
      </fill>
    </dxf>
    <dxf>
      <fill>
        <patternFill>
          <bgColor theme="5" tint="0.39994506668294322"/>
        </patternFill>
      </fill>
    </dxf>
    <dxf>
      <fill>
        <patternFill>
          <bgColor rgb="FF339966"/>
        </patternFill>
      </fill>
    </dxf>
    <dxf>
      <fill>
        <patternFill>
          <bgColor theme="3" tint="0.79998168889431442"/>
        </patternFill>
      </fill>
    </dxf>
    <dxf>
      <fill>
        <patternFill>
          <bgColor rgb="FFFF7C80"/>
        </patternFill>
      </fill>
    </dxf>
    <dxf>
      <fill>
        <patternFill>
          <bgColor theme="9" tint="0.59996337778862885"/>
        </patternFill>
      </fill>
    </dxf>
    <dxf>
      <fill>
        <patternFill>
          <bgColor theme="7" tint="0.59996337778862885"/>
        </patternFill>
      </fill>
    </dxf>
    <dxf>
      <fill>
        <patternFill>
          <bgColor rgb="FF66FFFF"/>
        </patternFill>
      </fill>
    </dxf>
    <dxf>
      <fill>
        <patternFill>
          <bgColor rgb="FFFF99FF"/>
        </patternFill>
      </fill>
    </dxf>
    <dxf>
      <fill>
        <patternFill>
          <bgColor theme="5" tint="0.39994506668294322"/>
        </patternFill>
      </fill>
    </dxf>
    <dxf>
      <fill>
        <patternFill>
          <bgColor rgb="FF339966"/>
        </patternFill>
      </fill>
    </dxf>
    <dxf>
      <fill>
        <patternFill>
          <bgColor theme="3" tint="0.79998168889431442"/>
        </patternFill>
      </fill>
    </dxf>
    <dxf>
      <fill>
        <patternFill>
          <bgColor rgb="FF66FFFF"/>
        </patternFill>
      </fill>
    </dxf>
    <dxf>
      <fill>
        <patternFill>
          <bgColor rgb="FFFF99FF"/>
        </patternFill>
      </fill>
    </dxf>
    <dxf>
      <fill>
        <patternFill>
          <bgColor theme="5" tint="0.39994506668294322"/>
        </patternFill>
      </fill>
    </dxf>
    <dxf>
      <fill>
        <patternFill>
          <bgColor rgb="FF339966"/>
        </patternFill>
      </fill>
    </dxf>
    <dxf>
      <fill>
        <patternFill>
          <bgColor theme="3" tint="0.79998168889431442"/>
        </patternFill>
      </fill>
    </dxf>
    <dxf>
      <fill>
        <patternFill>
          <bgColor rgb="FF66FFFF"/>
        </patternFill>
      </fill>
    </dxf>
    <dxf>
      <fill>
        <patternFill>
          <bgColor rgb="FFFF99FF"/>
        </patternFill>
      </fill>
    </dxf>
    <dxf>
      <fill>
        <patternFill>
          <bgColor theme="5" tint="0.39994506668294322"/>
        </patternFill>
      </fill>
    </dxf>
    <dxf>
      <fill>
        <patternFill>
          <bgColor rgb="FF339966"/>
        </patternFill>
      </fill>
    </dxf>
    <dxf>
      <fill>
        <patternFill>
          <bgColor theme="3" tint="0.79998168889431442"/>
        </patternFill>
      </fill>
    </dxf>
    <dxf>
      <fill>
        <patternFill>
          <bgColor rgb="FF66FFFF"/>
        </patternFill>
      </fill>
    </dxf>
    <dxf>
      <fill>
        <patternFill>
          <bgColor rgb="FFFF99FF"/>
        </patternFill>
      </fill>
    </dxf>
    <dxf>
      <fill>
        <patternFill>
          <bgColor theme="5" tint="0.39994506668294322"/>
        </patternFill>
      </fill>
    </dxf>
    <dxf>
      <fill>
        <patternFill>
          <bgColor rgb="FF339966"/>
        </patternFill>
      </fill>
    </dxf>
    <dxf>
      <fill>
        <patternFill>
          <bgColor theme="3" tint="0.79998168889431442"/>
        </patternFill>
      </fill>
    </dxf>
    <dxf>
      <fill>
        <patternFill>
          <bgColor rgb="FF66FFFF"/>
        </patternFill>
      </fill>
    </dxf>
    <dxf>
      <fill>
        <patternFill>
          <bgColor rgb="FFFF99FF"/>
        </patternFill>
      </fill>
    </dxf>
    <dxf>
      <fill>
        <patternFill>
          <bgColor theme="5" tint="0.39994506668294322"/>
        </patternFill>
      </fill>
    </dxf>
    <dxf>
      <fill>
        <patternFill>
          <bgColor rgb="FF339966"/>
        </patternFill>
      </fill>
    </dxf>
    <dxf>
      <fill>
        <patternFill>
          <bgColor theme="3" tint="0.79998168889431442"/>
        </patternFill>
      </fill>
    </dxf>
    <dxf>
      <fill>
        <patternFill>
          <bgColor rgb="FFFF7C80"/>
        </patternFill>
      </fill>
    </dxf>
    <dxf>
      <fill>
        <patternFill>
          <bgColor theme="9" tint="0.59996337778862885"/>
        </patternFill>
      </fill>
    </dxf>
    <dxf>
      <fill>
        <patternFill>
          <bgColor theme="7" tint="0.59996337778862885"/>
        </patternFill>
      </fill>
    </dxf>
    <dxf>
      <fill>
        <patternFill>
          <bgColor rgb="FFFF7C80"/>
        </patternFill>
      </fill>
    </dxf>
    <dxf>
      <fill>
        <patternFill>
          <bgColor theme="9" tint="0.59996337778862885"/>
        </patternFill>
      </fill>
    </dxf>
    <dxf>
      <fill>
        <patternFill>
          <bgColor theme="7" tint="0.59996337778862885"/>
        </patternFill>
      </fill>
    </dxf>
    <dxf>
      <fill>
        <patternFill>
          <bgColor rgb="FFFF7C80"/>
        </patternFill>
      </fill>
    </dxf>
    <dxf>
      <fill>
        <patternFill>
          <bgColor theme="9" tint="0.59996337778862885"/>
        </patternFill>
      </fill>
    </dxf>
    <dxf>
      <fill>
        <patternFill>
          <bgColor theme="7" tint="0.59996337778862885"/>
        </patternFill>
      </fill>
    </dxf>
    <dxf>
      <fill>
        <patternFill>
          <bgColor rgb="FF66FFFF"/>
        </patternFill>
      </fill>
    </dxf>
    <dxf>
      <fill>
        <patternFill>
          <bgColor rgb="FFFF99FF"/>
        </patternFill>
      </fill>
    </dxf>
    <dxf>
      <fill>
        <patternFill>
          <bgColor theme="5" tint="0.39994506668294322"/>
        </patternFill>
      </fill>
    </dxf>
    <dxf>
      <fill>
        <patternFill>
          <bgColor rgb="FF339966"/>
        </patternFill>
      </fill>
    </dxf>
    <dxf>
      <fill>
        <patternFill>
          <bgColor theme="3" tint="0.79998168889431442"/>
        </patternFill>
      </fill>
    </dxf>
    <dxf>
      <fill>
        <patternFill>
          <bgColor rgb="FFFF7C80"/>
        </patternFill>
      </fill>
    </dxf>
    <dxf>
      <fill>
        <patternFill>
          <bgColor theme="9" tint="0.59996337778862885"/>
        </patternFill>
      </fill>
    </dxf>
    <dxf>
      <fill>
        <patternFill>
          <bgColor theme="7" tint="0.59996337778862885"/>
        </patternFill>
      </fill>
    </dxf>
    <dxf>
      <fill>
        <patternFill>
          <bgColor rgb="FF66FFFF"/>
        </patternFill>
      </fill>
    </dxf>
    <dxf>
      <fill>
        <patternFill>
          <bgColor rgb="FFFF99FF"/>
        </patternFill>
      </fill>
    </dxf>
    <dxf>
      <fill>
        <patternFill>
          <bgColor theme="5" tint="0.39994506668294322"/>
        </patternFill>
      </fill>
    </dxf>
    <dxf>
      <fill>
        <patternFill>
          <bgColor rgb="FF339966"/>
        </patternFill>
      </fill>
    </dxf>
    <dxf>
      <fill>
        <patternFill>
          <bgColor theme="3" tint="0.79998168889431442"/>
        </patternFill>
      </fill>
    </dxf>
    <dxf>
      <fill>
        <patternFill>
          <bgColor rgb="FFFF7C80"/>
        </patternFill>
      </fill>
    </dxf>
    <dxf>
      <fill>
        <patternFill>
          <bgColor theme="9" tint="0.59996337778862885"/>
        </patternFill>
      </fill>
    </dxf>
    <dxf>
      <fill>
        <patternFill>
          <bgColor theme="7" tint="0.59996337778862885"/>
        </patternFill>
      </fill>
    </dxf>
    <dxf>
      <fill>
        <patternFill>
          <bgColor rgb="FF66FFFF"/>
        </patternFill>
      </fill>
    </dxf>
    <dxf>
      <fill>
        <patternFill>
          <bgColor rgb="FFFF99FF"/>
        </patternFill>
      </fill>
    </dxf>
    <dxf>
      <fill>
        <patternFill>
          <bgColor theme="5" tint="0.39994506668294322"/>
        </patternFill>
      </fill>
    </dxf>
    <dxf>
      <fill>
        <patternFill>
          <bgColor rgb="FF339966"/>
        </patternFill>
      </fill>
    </dxf>
    <dxf>
      <fill>
        <patternFill>
          <bgColor theme="3"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namedSheetViews/namedSheetView1.xml><?xml version="1.0" encoding="utf-8"?>
<namedSheetViews xmlns="http://schemas.microsoft.com/office/spreadsheetml/2019/namedsheetviews" xmlns:x="http://schemas.openxmlformats.org/spreadsheetml/2006/main">
  <namedSheetView name="State attacks" id="{D9670D69-257D-4D2B-A103-AE0390118CA3}"/>
</namedSheetView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zdnet.com/article/fake-whatsapp-app-fooled-million-android-users-on-google-play-did-you-fall-for-it/" TargetMode="External"/><Relationship Id="rId21" Type="http://schemas.openxmlformats.org/officeDocument/2006/relationships/hyperlink" Target="https://www.zdnet.com/article/malicious-android-apps-infected-with-windows-keyloggers-pulled-from-google-play/" TargetMode="External"/><Relationship Id="rId42" Type="http://schemas.openxmlformats.org/officeDocument/2006/relationships/hyperlink" Target="https://www.zdnet.com/article/hacker-backdoors-popular-javascript-library-to-steal-bitcoin-funds/" TargetMode="External"/><Relationship Id="rId47" Type="http://schemas.openxmlformats.org/officeDocument/2006/relationships/hyperlink" Target="https://www.theregister.co.uk/2018/01/11/scada_mobile/" TargetMode="External"/><Relationship Id="rId63" Type="http://schemas.openxmlformats.org/officeDocument/2006/relationships/hyperlink" Target="https://krebsonsecurity.com/2019/04/p2p-weakness-exposes-millions-of-iot-devices/" TargetMode="External"/><Relationship Id="rId68" Type="http://schemas.openxmlformats.org/officeDocument/2006/relationships/hyperlink" Target="https://www.zdnet.com/article/java-zero-day-malware-was-signed-with-certificates-stolen-from-security-vendor/" TargetMode="External"/><Relationship Id="rId84" Type="http://schemas.openxmlformats.org/officeDocument/2006/relationships/hyperlink" Target="https://www.symantec.com/connect/blogs/keranger-first-mac-os-x-ransomware-emerges" TargetMode="External"/><Relationship Id="rId89" Type="http://schemas.openxmlformats.org/officeDocument/2006/relationships/hyperlink" Target="https://www.fireeye.com/blog/threat-research/2015/09/synful_knock_-_acis.html" TargetMode="External"/><Relationship Id="rId112" Type="http://schemas.openxmlformats.org/officeDocument/2006/relationships/hyperlink" Target="https://www.zdnet.com/article/backdoor-accounts-discovered-in-29-ftth-devices-from-chinese-vendor-c-data/" TargetMode="External"/><Relationship Id="rId16" Type="http://schemas.openxmlformats.org/officeDocument/2006/relationships/hyperlink" Target="https://www.theregister.co.uk/2017/08/02/typosquatting_npm/" TargetMode="External"/><Relationship Id="rId107" Type="http://schemas.openxmlformats.org/officeDocument/2006/relationships/hyperlink" Target="https://www.zdnet.com/article/hackers-breach-lineageos-servers-via-unpatched-vulnerability/" TargetMode="External"/><Relationship Id="rId11" Type="http://schemas.openxmlformats.org/officeDocument/2006/relationships/hyperlink" Target="https://www.wired.com/2012/06/flame-microsoft-certificate/" TargetMode="External"/><Relationship Id="rId32" Type="http://schemas.openxmlformats.org/officeDocument/2006/relationships/hyperlink" Target="https://www.forbes.com/sites/andygreenberg/2011/07/22/apple-laptops-vulnerable-to-hack-that-kills-or-corrupts-batteries/" TargetMode="External"/><Relationship Id="rId37" Type="http://schemas.openxmlformats.org/officeDocument/2006/relationships/hyperlink" Target="https://www.theregister.co.uk/2019/10/21/nordvpn_security_issue/" TargetMode="External"/><Relationship Id="rId53" Type="http://schemas.openxmlformats.org/officeDocument/2006/relationships/hyperlink" Target="https://www.theregister.co.uk/2015/11/18/oil_industry_erp_production_link_hack_risk/" TargetMode="External"/><Relationship Id="rId58" Type="http://schemas.openxmlformats.org/officeDocument/2006/relationships/hyperlink" Target="https://techcrunch.com/2018/11/20/half-a-million-android-users-tricked-into-downloading-malware-from-google-play/" TargetMode="External"/><Relationship Id="rId74" Type="http://schemas.openxmlformats.org/officeDocument/2006/relationships/hyperlink" Target="https://arstechnica.com/information-technology/2018/10/two-new-supply-chain-attacks-come-to-light-in-less-than-a-week/" TargetMode="External"/><Relationship Id="rId79" Type="http://schemas.openxmlformats.org/officeDocument/2006/relationships/hyperlink" Target="https://paper.seebug.org/papers/APT/APT_CyberCriminal_Campagin/2011/C5_APT_SKHack.pdf" TargetMode="External"/><Relationship Id="rId102" Type="http://schemas.openxmlformats.org/officeDocument/2006/relationships/hyperlink" Target="https://www.reuters.com/article/us-alphabet-google-chrome-exclusive/exclusive-massive-spying-on-users-of-googles-chrome-shows-new-security-weakness-idUSKBN23P0JO" TargetMode="External"/><Relationship Id="rId5" Type="http://schemas.openxmlformats.org/officeDocument/2006/relationships/hyperlink" Target="https://www.vice.com/en_us/article/pan9wn/hackers-hijacked-asus-software-updates-to-install-backdoors-on-thousands-of-computers" TargetMode="External"/><Relationship Id="rId90" Type="http://schemas.openxmlformats.org/officeDocument/2006/relationships/hyperlink" Target="https://www.cyberscoop.com/play-store-adware-white-ops/" TargetMode="External"/><Relationship Id="rId95" Type="http://schemas.openxmlformats.org/officeDocument/2006/relationships/hyperlink" Target="https://www.cybereason.com/blog/operation-soft-cell-a-worldwide-campaign-against-telecommunications-providers" TargetMode="External"/><Relationship Id="rId22" Type="http://schemas.openxmlformats.org/officeDocument/2006/relationships/hyperlink" Target="https://www.cyberscoop.com/avast-attack-ccleaner/" TargetMode="External"/><Relationship Id="rId27" Type="http://schemas.openxmlformats.org/officeDocument/2006/relationships/hyperlink" Target="https://www.bankinfosecurity.com/passfreely-attack-bypasses-oracle-database-authentication-a-9868" TargetMode="External"/><Relationship Id="rId43" Type="http://schemas.openxmlformats.org/officeDocument/2006/relationships/hyperlink" Target="https://blog.npmjs.org/post/173526807575/reported-malicious-module-getcookies" TargetMode="External"/><Relationship Id="rId48" Type="http://schemas.openxmlformats.org/officeDocument/2006/relationships/hyperlink" Target="https://www.theregister.co.uk/2015/02/11/google_play_x_frame_options_flaw/" TargetMode="External"/><Relationship Id="rId64" Type="http://schemas.openxmlformats.org/officeDocument/2006/relationships/hyperlink" Target="https://www.theregister.co.uk/2018/03/28/drupal_urgent_security_software_patch/%20,%20%20https:/www.theregister.co.uk/2016/04/07/panama_papers_unpatched_wordpress_drupal/" TargetMode="External"/><Relationship Id="rId69" Type="http://schemas.openxmlformats.org/officeDocument/2006/relationships/hyperlink" Target="https://www.zdnet.com/article/adobe-code-signing-infrastructure-hacked-by-sophisticated-threat-actors/" TargetMode="External"/><Relationship Id="rId113" Type="http://schemas.openxmlformats.org/officeDocument/2006/relationships/hyperlink" Target="https://www.npr.org/2021/04/16/985439655/a-worst-nightmare-cyberattack-the-untold-story-of-the-solarwinds-hack" TargetMode="External"/><Relationship Id="rId80" Type="http://schemas.openxmlformats.org/officeDocument/2006/relationships/hyperlink" Target="https://www.trendmicro.com/vinfo/us/threat-encyclopedia/web-attack/124/trend-micro-investigates-june-25-cyber-attacks-in-south-korea" TargetMode="External"/><Relationship Id="rId85" Type="http://schemas.openxmlformats.org/officeDocument/2006/relationships/hyperlink" Target="https://blog.malwarebytes.com/threat-analysis/mac-threat-analysis/2017/05/handbrake-hacked-to-drop-new-variant-of-proton-malware/" TargetMode="External"/><Relationship Id="rId12" Type="http://schemas.openxmlformats.org/officeDocument/2006/relationships/hyperlink" Target="https://www.wired.com/2011/10/son-of-stuxnet-in-the-wild/" TargetMode="External"/><Relationship Id="rId17" Type="http://schemas.openxmlformats.org/officeDocument/2006/relationships/hyperlink" Target="https://www.darkreading.com/application-security/expensivewall-attacks-more-than-1-million-android-users/d/d-id/1329881%20,%20https:/blog.checkpoint.com/2017/09/14/expensivewall-dangerous-packed-malware-google-play-will-hit-wallet/" TargetMode="External"/><Relationship Id="rId33" Type="http://schemas.openxmlformats.org/officeDocument/2006/relationships/hyperlink" Target="https://www.theregister.co.uk/2018/07/12/npm_eslint/" TargetMode="External"/><Relationship Id="rId38" Type="http://schemas.openxmlformats.org/officeDocument/2006/relationships/hyperlink" Target="https://www.zdnet.com/article/heartbleed-serious-openssl-zero-day-vulnerability-revealed/%20and%20how%20it%20works:%20https:/xkcd.com/1354/" TargetMode="External"/><Relationship Id="rId59" Type="http://schemas.openxmlformats.org/officeDocument/2006/relationships/hyperlink" Target="https://techcrunch.com/2018/09/07/a-top-tier-app-in-apples-mac-app-store-will-steal-your-browser-history/" TargetMode="External"/><Relationship Id="rId103" Type="http://schemas.openxmlformats.org/officeDocument/2006/relationships/hyperlink" Target="https://threatpost.com/500-malicious-chrome-extensions-millions/152918/" TargetMode="External"/><Relationship Id="rId108" Type="http://schemas.openxmlformats.org/officeDocument/2006/relationships/hyperlink" Target="https://www.zdnet.com/article/two-malicious-python-libraries-removed-from-pypi/" TargetMode="External"/><Relationship Id="rId54" Type="http://schemas.openxmlformats.org/officeDocument/2006/relationships/hyperlink" Target="https://www.theregister.co.uk/2017/05/23/malware_in_subtitles_return/" TargetMode="External"/><Relationship Id="rId70" Type="http://schemas.openxmlformats.org/officeDocument/2006/relationships/hyperlink" Target="https://www.techrepublic.com/article/stuxnet-the-smart-persons-guide/" TargetMode="External"/><Relationship Id="rId75" Type="http://schemas.openxmlformats.org/officeDocument/2006/relationships/hyperlink" Target="https://arstechnica.com/information-technology/2017/09/devs-unknowingly-use-malicious-modules-put-into-official-python-repository/%20,%20https:/www.nbu.gov.sk/skcsirt-sa-20170909-pypi/" TargetMode="External"/><Relationship Id="rId91" Type="http://schemas.openxmlformats.org/officeDocument/2006/relationships/hyperlink" Target="https://www.sdxcentral.com/articles/news/thrangrycat-attacks-cisco-switches-routers-firewalls/2019/05/" TargetMode="External"/><Relationship Id="rId96" Type="http://schemas.openxmlformats.org/officeDocument/2006/relationships/hyperlink" Target="https://www.washingtonpost.com/national-security/nsa-found-a-dangerous-microsoft-software-flaw-and-alerted-the-firm--rather-than-weaponize-it/2020/01/14/f024c926-3679-11ea-bb7b-265f4554af6d_story.html" TargetMode="External"/><Relationship Id="rId1" Type="http://schemas.openxmlformats.org/officeDocument/2006/relationships/hyperlink" Target="https://www.cyberscoop.com/lenovo-firmware-flaw-eclypsium-research/%20&amp;%20https:/eclypsium.com/2019/07/16/vulnerable-firmware-in-the-supply-chain-of-enterprise-servers/" TargetMode="External"/><Relationship Id="rId6" Type="http://schemas.openxmlformats.org/officeDocument/2006/relationships/hyperlink" Target="https://arstechnica.com/information-technology/2017/07/heavily-armed-police-raid-company-that-seeded-last-weeks-notpetya-outbreak/" TargetMode="External"/><Relationship Id="rId15" Type="http://schemas.openxmlformats.org/officeDocument/2006/relationships/hyperlink" Target="https://www.rsa.com/en-us/blog/2017-02/kingslayer-a-supply-chain-attack,%20https:/www.itworldcanada.com/article/canadian-cyber-firm-confirms-it-was-the-victim-described-in-rsa-investigation/390903" TargetMode="External"/><Relationship Id="rId23" Type="http://schemas.openxmlformats.org/officeDocument/2006/relationships/hyperlink" Target="https://www.helpnetsecurity.com/2019/03/13/mobile-adware-and-data-stealing-campaigns/" TargetMode="External"/><Relationship Id="rId28" Type="http://schemas.openxmlformats.org/officeDocument/2006/relationships/hyperlink" Target="https://www.zdnet.com/article/ticketmaster-breach-was-part-of-a-larger-credit-card-skimming-effort-analysis-shows/" TargetMode="External"/><Relationship Id="rId36" Type="http://schemas.openxmlformats.org/officeDocument/2006/relationships/hyperlink" Target="https://www.theregister.co.uk/2016/01/26/hackers_can_take_full_control_of_car_os/" TargetMode="External"/><Relationship Id="rId49" Type="http://schemas.openxmlformats.org/officeDocument/2006/relationships/hyperlink" Target="https://www.theregister.co.uk/2013/07/04/android_master_key_vuln/" TargetMode="External"/><Relationship Id="rId57" Type="http://schemas.openxmlformats.org/officeDocument/2006/relationships/hyperlink" Target="https://www.theregister.co.uk/2013/05/08/cdorked_latest_details/" TargetMode="External"/><Relationship Id="rId106" Type="http://schemas.openxmlformats.org/officeDocument/2006/relationships/hyperlink" Target="https://www.bleepingcomputer.com/news/security/malware-disguised-as-google-updates-pushed-via-hacked-news-sites/" TargetMode="External"/><Relationship Id="rId114" Type="http://schemas.openxmlformats.org/officeDocument/2006/relationships/printerSettings" Target="../printerSettings/printerSettings1.bin"/><Relationship Id="rId10" Type="http://schemas.openxmlformats.org/officeDocument/2006/relationships/hyperlink" Target="https://krebsonsecurity.com/2019/06/tracing-the-supply-chain-attack-on-android-2/" TargetMode="External"/><Relationship Id="rId31" Type="http://schemas.openxmlformats.org/officeDocument/2006/relationships/hyperlink" Target="https://blog.checkpoint.com/2016/11/30/1-million-google-accounts-breached-gooligan/" TargetMode="External"/><Relationship Id="rId44" Type="http://schemas.openxmlformats.org/officeDocument/2006/relationships/hyperlink" Target="https://www.zdnet.com/article/intels-cascade-lake-cpus-impacted-by-new-zombieload-v2-attack/" TargetMode="External"/><Relationship Id="rId52" Type="http://schemas.openxmlformats.org/officeDocument/2006/relationships/hyperlink" Target="https://www.theregister.co.uk/2018/09/07/supermicro_bmcs_hole/" TargetMode="External"/><Relationship Id="rId60" Type="http://schemas.openxmlformats.org/officeDocument/2006/relationships/hyperlink" Target="https://techcrunch.com/2019/01/05/dozen-iphone-apps-linked-to-golduck-malware/" TargetMode="External"/><Relationship Id="rId65" Type="http://schemas.openxmlformats.org/officeDocument/2006/relationships/hyperlink" Target="https://www.theregister.co.uk/2018/04/04/microsoft_windows_defender_rar_bug/" TargetMode="External"/><Relationship Id="rId73" Type="http://schemas.openxmlformats.org/officeDocument/2006/relationships/hyperlink" Target="https://arstechnica.com/information-technology/2018/10/two-new-supply-chain-attacks-come-to-light-in-less-than-a-week/" TargetMode="External"/><Relationship Id="rId78" Type="http://schemas.openxmlformats.org/officeDocument/2006/relationships/hyperlink" Target="https://blog.trendmicro.com/trendlabs-security-intelligence/plugx-malware-found-in-official-releases-of-league-of-legends-path-of-exile/" TargetMode="External"/><Relationship Id="rId81" Type="http://schemas.openxmlformats.org/officeDocument/2006/relationships/hyperlink" Target="https://www.symantec.com/blogs/threat-intelligence/dragonfly-energy-sector-cyber-attacks" TargetMode="External"/><Relationship Id="rId86" Type="http://schemas.openxmlformats.org/officeDocument/2006/relationships/hyperlink" Target="https://www.theregister.co.uk/2019/12/13/npm_path_traversal_bug/" TargetMode="External"/><Relationship Id="rId94" Type="http://schemas.openxmlformats.org/officeDocument/2006/relationships/hyperlink" Target="https://incolumitas.com/data/thesis.pdf" TargetMode="External"/><Relationship Id="rId99" Type="http://schemas.openxmlformats.org/officeDocument/2006/relationships/hyperlink" Target="https://www.cyberscoop.com/firmware-eclypsium-equation-group/" TargetMode="External"/><Relationship Id="rId101" Type="http://schemas.openxmlformats.org/officeDocument/2006/relationships/hyperlink" Target="https://www.jsof-tech.com/ripple20/" TargetMode="External"/><Relationship Id="rId4" Type="http://schemas.openxmlformats.org/officeDocument/2006/relationships/hyperlink" Target="https://blog.npmjs.org/post/141577284765/kik-left-pad-and" TargetMode="External"/><Relationship Id="rId9" Type="http://schemas.openxmlformats.org/officeDocument/2006/relationships/hyperlink" Target="https://krebsonsecurity.com/2014/02/target-hackers-broke-in-via-hvac-company/" TargetMode="External"/><Relationship Id="rId13" Type="http://schemas.openxmlformats.org/officeDocument/2006/relationships/hyperlink" Target="https://www.macrumors.com/2015/09/20/xcodeghost-chinese-malware-faq/%20,%20%20https:/www.wired.com/2015/09/hack-brief-malware-sneaks-chinese-ios-app-store/" TargetMode="External"/><Relationship Id="rId18" Type="http://schemas.openxmlformats.org/officeDocument/2006/relationships/hyperlink" Target="https://www.cyberscoop.com/egypt-hacking-check-point-technologies/" TargetMode="External"/><Relationship Id="rId39" Type="http://schemas.openxmlformats.org/officeDocument/2006/relationships/hyperlink" Target="https://www.zdnet.com/article/proof-of-concept-captures-all-ssl-traffic-via-apples-goto-fail-exploit/%20,%20https:/www.wired.com/2014/02/gotofail/" TargetMode="External"/><Relationship Id="rId109" Type="http://schemas.openxmlformats.org/officeDocument/2006/relationships/hyperlink" Target="https://www.zdnet.com/article/unknown-number-of-bluetooth-le-devices-impacted-by-sweyntooth-vulnerabilities/" TargetMode="External"/><Relationship Id="rId34" Type="http://schemas.openxmlformats.org/officeDocument/2006/relationships/hyperlink" Target="https://www.wired.com/2015/02/nsa-firmware-hacking/%20,%20https:/icmconference.org/wp-content/uploads/A14-VanK-HardDrive_Firmware_Hacking_ICMC-Copy.pdf" TargetMode="External"/><Relationship Id="rId50" Type="http://schemas.openxmlformats.org/officeDocument/2006/relationships/hyperlink" Target="https://nakedsecurity.sophos.com/2019/03/07/backdoored-github-accounts-spewed-secret-sneakerbot-software/" TargetMode="External"/><Relationship Id="rId55" Type="http://schemas.openxmlformats.org/officeDocument/2006/relationships/hyperlink" Target="https://www.theregister.co.uk/2017/06/15/dvr_vuln_botnet_threat/" TargetMode="External"/><Relationship Id="rId76" Type="http://schemas.openxmlformats.org/officeDocument/2006/relationships/hyperlink" Target="https://withatwist.dev/strong-password-rubygem-hijacked.html" TargetMode="External"/><Relationship Id="rId97" Type="http://schemas.openxmlformats.org/officeDocument/2006/relationships/hyperlink" Target="https://arstechnica.com/information-technology/2020/01/researchers-unearth-malicious-google-play-apps-linked-to-active-exploit-hackers/" TargetMode="External"/><Relationship Id="rId104" Type="http://schemas.openxmlformats.org/officeDocument/2006/relationships/hyperlink" Target="https://portswigger.net/daily-swig/how-octopus-scanner-malware-attacked-the-open-source-supply-chain" TargetMode="External"/><Relationship Id="rId7" Type="http://schemas.openxmlformats.org/officeDocument/2006/relationships/hyperlink" Target="https://arstechnica.com/information-technology/2017/09/ccleaner-malware-outbreak-is-much-worse-than-it-first-appeared/" TargetMode="External"/><Relationship Id="rId71" Type="http://schemas.openxmlformats.org/officeDocument/2006/relationships/hyperlink" Target="http://www.webmin.com/exploit.html" TargetMode="External"/><Relationship Id="rId92" Type="http://schemas.openxmlformats.org/officeDocument/2006/relationships/hyperlink" Target="https://www.contextis.com/en/blog/context-threat-intelligence-the-monju-incident" TargetMode="External"/><Relationship Id="rId2" Type="http://schemas.openxmlformats.org/officeDocument/2006/relationships/hyperlink" Target="https://www.zdnet.com/article/researchers-find-security-flaws-in-40-kernel-drivers-from-20-vendors/" TargetMode="External"/><Relationship Id="rId29" Type="http://schemas.openxmlformats.org/officeDocument/2006/relationships/hyperlink" Target="https://www.bleepingcomputer.com/news/security/microsoft-discovers-supply-chain-attack-at-unnamed-maker-of-pdf-software/" TargetMode="External"/><Relationship Id="rId24" Type="http://schemas.openxmlformats.org/officeDocument/2006/relationships/hyperlink" Target="https://www.trendmicro.com/vinfo/hk-en/security/news/mobile-safety/android-malware-campaigns-simbad-adware-and-operation-sheep-reportedly-installed-250-million-times" TargetMode="External"/><Relationship Id="rId40" Type="http://schemas.openxmlformats.org/officeDocument/2006/relationships/hyperlink" Target="https://www.zdnet.com/article/geinimi-trojan-targets-android-devices/" TargetMode="External"/><Relationship Id="rId45" Type="http://schemas.openxmlformats.org/officeDocument/2006/relationships/hyperlink" Target="https://www.zdnet.com/article/decade-old-remote-code-execution-bug-found-in-phone-used-by-up-to-90-percent-of-fortune-500/" TargetMode="External"/><Relationship Id="rId66" Type="http://schemas.openxmlformats.org/officeDocument/2006/relationships/hyperlink" Target="https://www.theregister.co.uk/2018/12/03/kubernetes_flaw_cve_2018_1002105/" TargetMode="External"/><Relationship Id="rId87" Type="http://schemas.openxmlformats.org/officeDocument/2006/relationships/hyperlink" Target="https://www.reuters.com/article/us-netherlands-huawei-tech/dutch-spy-agency-investigating-alleged-huawei-backdoor-volkskrant-idUSKCN1SM0UY%20,https:/www.wsj.com/articles/huawei-telecom-gear-much-more-vulnerable-to-hackers-than-rivals-equipment-report-says-11561501573" TargetMode="External"/><Relationship Id="rId110" Type="http://schemas.openxmlformats.org/officeDocument/2006/relationships/hyperlink" Target="https://www.zdnet.com/article/researcher-backdoor-mechanism-still-active-in-many-iot-products/" TargetMode="External"/><Relationship Id="rId115" Type="http://schemas.microsoft.com/office/2019/04/relationships/namedSheetView" Target="../namedSheetViews/namedSheetView1.xml"/><Relationship Id="rId61" Type="http://schemas.openxmlformats.org/officeDocument/2006/relationships/hyperlink" Target="https://www.theregister.co.uk/2014/12/23/wikileaks_pdf_viewer_vuln/" TargetMode="External"/><Relationship Id="rId82" Type="http://schemas.openxmlformats.org/officeDocument/2006/relationships/hyperlink" Target="https://www.carbonblack.com/2017/03/16/second-ask-partner-network-apn-compromise-highlights-attackers-commandeering-widely-used-general-tools-sophisticated-targeted-attacks/" TargetMode="External"/><Relationship Id="rId19" Type="http://schemas.openxmlformats.org/officeDocument/2006/relationships/hyperlink" Target="https://www.kaspersky.com/about/press-releases/2017_shadowpad-how-attackers-hide-backdoor-in-software-used-by-hundreds-of-large-companies-around-the-world" TargetMode="External"/><Relationship Id="rId14" Type="http://schemas.openxmlformats.org/officeDocument/2006/relationships/hyperlink" Target="https://www.bankinfosecurity.com/juniper-backdoor-x-questions-a-8768" TargetMode="External"/><Relationship Id="rId30" Type="http://schemas.openxmlformats.org/officeDocument/2006/relationships/hyperlink" Target="https://www.wired.com/story/apple-app-store-malware-click-fraud/" TargetMode="External"/><Relationship Id="rId35" Type="http://schemas.openxmlformats.org/officeDocument/2006/relationships/hyperlink" Target="https://ics.sans.org/media/E-ISAC_SANS_Ukraine_DUC_5.pdf" TargetMode="External"/><Relationship Id="rId56" Type="http://schemas.openxmlformats.org/officeDocument/2006/relationships/hyperlink" Target="https://www.wired.com/story/sandworm-android-malware/" TargetMode="External"/><Relationship Id="rId77" Type="http://schemas.openxmlformats.org/officeDocument/2006/relationships/hyperlink" Target="https://www.cnet.com/news/superfish-torments-lenovo-owners-with-more-than-adware/" TargetMode="External"/><Relationship Id="rId100" Type="http://schemas.openxmlformats.org/officeDocument/2006/relationships/hyperlink" Target="https://arstechnica.com/information-technology/2020/04/725-bitcoin-stealing-apps-snuck-into-ruby-repository/" TargetMode="External"/><Relationship Id="rId105" Type="http://schemas.openxmlformats.org/officeDocument/2006/relationships/hyperlink" Target="https://www.zdnet.com/article/fbi-warns-about-ongoing-attacks-against-software-supply-chain-companies/" TargetMode="External"/><Relationship Id="rId8" Type="http://schemas.openxmlformats.org/officeDocument/2006/relationships/hyperlink" Target="https://www.zdnet.com/article/cybersecurity-new-hacking-group-targets-it-companies-in-supply-chain-attack-campaign/" TargetMode="External"/><Relationship Id="rId51" Type="http://schemas.openxmlformats.org/officeDocument/2006/relationships/hyperlink" Target="https://www.theregister.co.uk/2018/10/03/idrac_dell_server_firmware/" TargetMode="External"/><Relationship Id="rId72" Type="http://schemas.openxmlformats.org/officeDocument/2006/relationships/hyperlink" Target="https://arstechnica.com/information-technology/2019/08/the-year-long-rash-of-supply-chain-attacks-against-open-source-is-getting-worse/%20,%20https:/github.com/rest-client/rest-client/issues/713" TargetMode="External"/><Relationship Id="rId93" Type="http://schemas.openxmlformats.org/officeDocument/2006/relationships/hyperlink" Target="http://welivesecurity.com/2019/03/11/gaming-industry-scope-attackers-asia/" TargetMode="External"/><Relationship Id="rId98" Type="http://schemas.openxmlformats.org/officeDocument/2006/relationships/hyperlink" Target="https://arstechnica.com/information-technology/2020/01/us-government-funded-android-phones-come-preinstalled-with-unremovable-malware/" TargetMode="External"/><Relationship Id="rId3" Type="http://schemas.openxmlformats.org/officeDocument/2006/relationships/hyperlink" Target="https://www.wired.com/story/triton-malware-dangers-industrial-system-sabotage/%20&amp;%20https:/dragos.com/wp-content/uploads/TRISIS-01.pdf" TargetMode="External"/><Relationship Id="rId25" Type="http://schemas.openxmlformats.org/officeDocument/2006/relationships/hyperlink" Target="https://www.zdnet.com/article/bankbot-android-malware-sneaks-into-the-google-play-store-for-the-third-time/" TargetMode="External"/><Relationship Id="rId46" Type="http://schemas.openxmlformats.org/officeDocument/2006/relationships/hyperlink" Target="https://www.theregister.co.uk/2016/07/08/malware_masquerades_as_pokemongo_game/" TargetMode="External"/><Relationship Id="rId67" Type="http://schemas.openxmlformats.org/officeDocument/2006/relationships/hyperlink" Target="https://www.theregister.co.uk/2018/06/12/apple_code_signing_flaw/" TargetMode="External"/><Relationship Id="rId20" Type="http://schemas.openxmlformats.org/officeDocument/2006/relationships/hyperlink" Target="https://www.zdnet.com/article/equifax-blames-open-source-software-for-its-record-breaking-security-breach/" TargetMode="External"/><Relationship Id="rId41" Type="http://schemas.openxmlformats.org/officeDocument/2006/relationships/hyperlink" Target="https://www.zdnet.com/article/google-android-market-malware-problem-escalates/,%20https:/www.zdnet.com/article/google-pulls-infected-apps-from-android-market/" TargetMode="External"/><Relationship Id="rId62" Type="http://schemas.openxmlformats.org/officeDocument/2006/relationships/hyperlink" Target="https://krebsonsecurity.com/2014/02/time-to-harden-your-hardware/" TargetMode="External"/><Relationship Id="rId83" Type="http://schemas.openxmlformats.org/officeDocument/2006/relationships/hyperlink" Target="https://www.microsoft.com/security/blog/2017/05/04/windows-defender-atp-thwarts-operation-wilysupply-software-supply-chain-cyberattack/" TargetMode="External"/><Relationship Id="rId88" Type="http://schemas.openxmlformats.org/officeDocument/2006/relationships/hyperlink" Target="https://threatpost.com/juniper-s-junos-could-open-routers-tcp-attacks-020113/77480/" TargetMode="External"/><Relationship Id="rId111" Type="http://schemas.openxmlformats.org/officeDocument/2006/relationships/hyperlink" Target="https://arstechnica.com/information-technology/2020/07/google-play-apps-with-500000-downloads-subscribe-users-to-costly-servic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73AAF-BED6-4C49-8E22-D19D0C2B7EBF}">
  <dimension ref="A1:BV117"/>
  <sheetViews>
    <sheetView tabSelected="1" zoomScale="88" zoomScaleNormal="70" workbookViewId="0">
      <pane ySplit="1" topLeftCell="A101" activePane="bottomLeft" state="frozen"/>
      <selection pane="bottomLeft" activeCell="BX84" sqref="BX84"/>
    </sheetView>
  </sheetViews>
  <sheetFormatPr baseColWidth="10" defaultColWidth="9.1640625" defaultRowHeight="15" x14ac:dyDescent="0.2"/>
  <cols>
    <col min="1" max="1" width="10.83203125" bestFit="1" customWidth="1"/>
    <col min="2" max="2" width="50.5" style="47" bestFit="1" customWidth="1"/>
    <col min="3" max="3" width="8.83203125"/>
    <col min="4" max="4" width="77.33203125" style="24" customWidth="1"/>
    <col min="5" max="5" width="8.83203125"/>
    <col min="6" max="6" width="31" customWidth="1"/>
    <col min="7" max="7" width="77.33203125" bestFit="1" customWidth="1"/>
    <col min="8" max="8" width="59.33203125" bestFit="1" customWidth="1"/>
    <col min="9" max="9" width="25.1640625" customWidth="1"/>
    <col min="10" max="11" width="26.33203125" customWidth="1"/>
    <col min="12" max="18" width="8.83203125" customWidth="1"/>
    <col min="19" max="19" width="21.83203125" customWidth="1"/>
    <col min="20" max="20" width="26" customWidth="1"/>
    <col min="21" max="21" width="13.1640625" customWidth="1"/>
    <col min="22" max="23" width="7.1640625" customWidth="1"/>
    <col min="24" max="28" width="8.83203125" customWidth="1"/>
    <col min="29" max="29" width="30.1640625" customWidth="1"/>
    <col min="30" max="30" width="13.33203125" customWidth="1"/>
    <col min="31" max="31" width="13.6640625" bestFit="1" customWidth="1"/>
    <col min="32" max="55" width="8.83203125" customWidth="1"/>
    <col min="56" max="56" width="21.6640625" customWidth="1"/>
    <col min="57" max="66" width="8.83203125" customWidth="1"/>
    <col min="71" max="72" width="9.1640625" style="39"/>
  </cols>
  <sheetData>
    <row r="1" spans="1:74" s="38" customFormat="1" x14ac:dyDescent="0.2">
      <c r="A1" s="25" t="s">
        <v>38</v>
      </c>
      <c r="B1" s="56" t="s">
        <v>39</v>
      </c>
      <c r="C1" s="26" t="s">
        <v>40</v>
      </c>
      <c r="D1" s="27" t="s">
        <v>41</v>
      </c>
      <c r="E1" s="28" t="s">
        <v>42</v>
      </c>
      <c r="F1" s="28" t="s">
        <v>43</v>
      </c>
      <c r="G1" s="28" t="s">
        <v>44</v>
      </c>
      <c r="H1" s="28" t="s">
        <v>45</v>
      </c>
      <c r="I1" s="28" t="s">
        <v>46</v>
      </c>
      <c r="J1" s="29" t="s">
        <v>678</v>
      </c>
      <c r="K1" s="89" t="s">
        <v>679</v>
      </c>
      <c r="L1" s="41" t="s">
        <v>47</v>
      </c>
      <c r="M1" s="41" t="s">
        <v>48</v>
      </c>
      <c r="N1" s="41" t="s">
        <v>49</v>
      </c>
      <c r="O1" s="41" t="s">
        <v>50</v>
      </c>
      <c r="P1" s="41" t="s">
        <v>2</v>
      </c>
      <c r="Q1" s="41" t="s">
        <v>3</v>
      </c>
      <c r="R1" s="41" t="s">
        <v>4</v>
      </c>
      <c r="S1" s="30" t="s">
        <v>51</v>
      </c>
      <c r="T1" s="30" t="s">
        <v>681</v>
      </c>
      <c r="U1" s="90" t="s">
        <v>680</v>
      </c>
      <c r="V1" s="31" t="s">
        <v>31</v>
      </c>
      <c r="W1" s="31" t="s">
        <v>32</v>
      </c>
      <c r="X1" s="31" t="s">
        <v>33</v>
      </c>
      <c r="Y1" s="31" t="s">
        <v>34</v>
      </c>
      <c r="Z1" s="31" t="s">
        <v>35</v>
      </c>
      <c r="AA1" s="31" t="s">
        <v>36</v>
      </c>
      <c r="AB1" s="31" t="s">
        <v>37</v>
      </c>
      <c r="AC1" s="32" t="s">
        <v>52</v>
      </c>
      <c r="AD1" s="33" t="s">
        <v>682</v>
      </c>
      <c r="AE1" s="33" t="s">
        <v>683</v>
      </c>
      <c r="AF1" s="34" t="s">
        <v>5</v>
      </c>
      <c r="AG1" s="34" t="s">
        <v>6</v>
      </c>
      <c r="AH1" s="34" t="s">
        <v>23</v>
      </c>
      <c r="AI1" s="34" t="s">
        <v>53</v>
      </c>
      <c r="AJ1" s="34" t="s">
        <v>54</v>
      </c>
      <c r="AK1" s="34" t="s">
        <v>24</v>
      </c>
      <c r="AL1" s="34" t="s">
        <v>25</v>
      </c>
      <c r="AM1" s="34" t="s">
        <v>26</v>
      </c>
      <c r="AN1" s="34" t="s">
        <v>27</v>
      </c>
      <c r="AO1" s="34" t="s">
        <v>28</v>
      </c>
      <c r="AP1" s="34" t="s">
        <v>29</v>
      </c>
      <c r="AQ1" s="34" t="s">
        <v>30</v>
      </c>
      <c r="AR1" s="35" t="s">
        <v>55</v>
      </c>
      <c r="AS1" s="33" t="s">
        <v>684</v>
      </c>
      <c r="AT1" s="33" t="s">
        <v>685</v>
      </c>
      <c r="AU1" s="34" t="s">
        <v>56</v>
      </c>
      <c r="AV1" s="34" t="s">
        <v>57</v>
      </c>
      <c r="AW1" s="34" t="s">
        <v>58</v>
      </c>
      <c r="AX1" s="34" t="s">
        <v>59</v>
      </c>
      <c r="AY1" s="34" t="s">
        <v>60</v>
      </c>
      <c r="AZ1" s="34" t="s">
        <v>61</v>
      </c>
      <c r="BA1" s="34" t="s">
        <v>22</v>
      </c>
      <c r="BB1" s="30" t="s">
        <v>62</v>
      </c>
      <c r="BC1" s="36" t="s">
        <v>686</v>
      </c>
      <c r="BD1" s="36" t="s">
        <v>687</v>
      </c>
      <c r="BE1" s="31" t="s">
        <v>7</v>
      </c>
      <c r="BF1" s="31" t="s">
        <v>8</v>
      </c>
      <c r="BG1" s="31" t="s">
        <v>9</v>
      </c>
      <c r="BH1" s="31" t="s">
        <v>10</v>
      </c>
      <c r="BI1" s="31" t="s">
        <v>11</v>
      </c>
      <c r="BJ1" s="31" t="s">
        <v>12</v>
      </c>
      <c r="BK1" s="31" t="s">
        <v>13</v>
      </c>
      <c r="BL1" s="31" t="s">
        <v>14</v>
      </c>
      <c r="BM1" s="31" t="s">
        <v>15</v>
      </c>
      <c r="BN1" s="31" t="s">
        <v>16</v>
      </c>
      <c r="BO1" s="42" t="s">
        <v>63</v>
      </c>
      <c r="BP1" s="43" t="s">
        <v>64</v>
      </c>
      <c r="BQ1" s="37" t="s">
        <v>65</v>
      </c>
      <c r="BR1" s="37" t="s">
        <v>66</v>
      </c>
      <c r="BS1" s="58" t="s">
        <v>67</v>
      </c>
      <c r="BT1" s="58" t="s">
        <v>17</v>
      </c>
      <c r="BU1" s="38" t="s">
        <v>68</v>
      </c>
      <c r="BV1" s="38">
        <v>0</v>
      </c>
    </row>
    <row r="2" spans="1:74" ht="16" x14ac:dyDescent="0.2">
      <c r="A2" s="65">
        <v>44022</v>
      </c>
      <c r="B2" s="47" t="s">
        <v>69</v>
      </c>
      <c r="C2" s="15" t="s">
        <v>1</v>
      </c>
      <c r="D2" s="54" t="s">
        <v>70</v>
      </c>
      <c r="E2" s="67" t="s">
        <v>71</v>
      </c>
      <c r="F2" s="68" t="s">
        <v>72</v>
      </c>
      <c r="G2" s="68" t="s">
        <v>73</v>
      </c>
      <c r="H2" s="68" t="s">
        <v>74</v>
      </c>
      <c r="I2" s="45" t="str">
        <f t="shared" ref="I2:I34" si="0">LEFT(J2, LEN(J2)-2)</f>
        <v>1st Party Firmware</v>
      </c>
      <c r="J2" s="10" t="str">
        <f t="shared" ref="J2:J33" si="1">_xlfn.CONCAT(IF(L2, _xlfn.CONCAT($L$1, ", "), ""), IF(M2, _xlfn.CONCAT($M$1, ", "), ""),IF(N2, _xlfn.CONCAT($N$1, ", "), ""),IF(O2, _xlfn.CONCAT($O$1, ", "), ""),IF(P2, _xlfn.CONCAT($P$1, ", "), ""),IF(Q2, _xlfn.CONCAT($Q$1, ", "), ""),IF(R2, _xlfn.CONCAT($R$1, ", "), ""))</f>
        <v xml:space="preserve">1st Party Firmware, </v>
      </c>
      <c r="K2" s="57">
        <f>R2+Q2*10+P2*100+O2*1000+N2*10000+M2*100000+L2*1000000</f>
        <v>100000</v>
      </c>
      <c r="L2" s="1">
        <v>0</v>
      </c>
      <c r="M2" s="1">
        <v>1</v>
      </c>
      <c r="N2" s="1">
        <v>0</v>
      </c>
      <c r="O2" s="1">
        <v>0</v>
      </c>
      <c r="P2" s="1">
        <v>0</v>
      </c>
      <c r="Q2" s="1">
        <v>0</v>
      </c>
      <c r="R2" s="1">
        <v>0</v>
      </c>
      <c r="S2" s="11" t="str">
        <f t="shared" ref="S2:S33" si="2">LEFT(T2,LEN(T2)-2)</f>
        <v>Default Password Exploit</v>
      </c>
      <c r="T2" s="10" t="str">
        <f t="shared" ref="T2:T33" si="3">_xlfn.CONCAT(IF(V2,_xlfn.CONCAT($V$1,"; "),""),IF(W2,_xlfn.CONCAT($W$1,"; "),""),IF(X2,_xlfn.CONCAT($X$1,"; "),""),IF(Y2,_xlfn.CONCAT($Y$1,"; "),""),IF(Z2,_xlfn.CONCAT($Z$1,"; "),""),IF(AA2,_xlfn.CONCAT($AA$1,"; "),""),IF(AB2,_xlfn.CONCAT($AB$1,"; "),""))</f>
        <v xml:space="preserve">Default Password Exploit; </v>
      </c>
      <c r="U2" s="57">
        <f>AB2+AA2*10+Z2*100+Y2*1000+X2*10000+W2*100000+V2*1000000</f>
        <v>10000</v>
      </c>
      <c r="V2" s="5">
        <v>0</v>
      </c>
      <c r="W2" s="5">
        <v>0</v>
      </c>
      <c r="X2" s="5">
        <v>1</v>
      </c>
      <c r="Y2" s="5">
        <v>0</v>
      </c>
      <c r="Z2" s="5">
        <v>0</v>
      </c>
      <c r="AA2" s="5">
        <v>0</v>
      </c>
      <c r="AB2" s="5">
        <v>0</v>
      </c>
      <c r="AC2" s="11" t="str">
        <f t="shared" ref="AC2:AC33" si="4">LEFT(AD2,LEN(AD2)-2)</f>
        <v>Supply Chain Service Provider</v>
      </c>
      <c r="AD2" s="6" t="str">
        <f t="shared" ref="AD2:AD33" si="5">_xlfn.CONCAT(IF(AF2,_xlfn.CONCAT($AF$1,"; "),""),IF(AG2,_xlfn.CONCAT($AG$1,"; "),""),IF(AH2,_xlfn.CONCAT($AH$1,"; "),""),IF(AI2,_xlfn.CONCAT($AI$1,"; "),""),IF(AJ2,_xlfn.CONCAT($AJ$1,"; "),""),IF(AK2,_xlfn.CONCAT($AK$1,"; "),""),IF(AL2,_xlfn.CONCAT($AL$1,"; "),""), IF(AM2,_xlfn.CONCAT($AM$1,"; "),""), IF(AN2,_xlfn.CONCAT($AN$1,"; "),""), IF(AO2,_xlfn.CONCAT($AO$1,"; "),""), IF(AP2,_xlfn.CONCAT($AP$1,"; "),""), IF(AQ2,_xlfn.CONCAT($AQ$1,"; "),""))</f>
        <v xml:space="preserve">Supply Chain Service Provider; </v>
      </c>
      <c r="AE2" s="91">
        <f>AQ2+AP2*10+AO2*100+AN2*1000+AM2*10000+AL2*100000+AK2*1000000+AJ2*10000000+AI2*100000000+AH2*1000000000+AG2*10000000000+AF2*100000000000</f>
        <v>10</v>
      </c>
      <c r="AF2" s="7">
        <v>0</v>
      </c>
      <c r="AG2" s="7">
        <v>0</v>
      </c>
      <c r="AH2" s="7">
        <v>0</v>
      </c>
      <c r="AI2" s="7">
        <v>0</v>
      </c>
      <c r="AJ2" s="7">
        <v>0</v>
      </c>
      <c r="AK2" s="7">
        <v>0</v>
      </c>
      <c r="AL2" s="7">
        <v>0</v>
      </c>
      <c r="AM2" s="7">
        <v>0</v>
      </c>
      <c r="AN2" s="7">
        <v>0</v>
      </c>
      <c r="AO2" s="7">
        <v>0</v>
      </c>
      <c r="AP2" s="7">
        <v>1</v>
      </c>
      <c r="AQ2" s="7">
        <v>0</v>
      </c>
      <c r="AR2" s="8" t="str">
        <f t="shared" ref="AR2:AR33" si="6">LEFT(AS2,LEN(AS2)-2)</f>
        <v>Credential Theft; Default Password</v>
      </c>
      <c r="AS2" s="47" t="str">
        <f t="shared" ref="AS2:AS33" si="7">_xlfn.CONCAT(IF(AU2,_xlfn.CONCAT($AU$1,"; "),""),IF(AV2,_xlfn.CONCAT($AV$1,"; "),""),IF(AW2,_xlfn.CONCAT($AW$1,"; "),""),IF(AX2,_xlfn.CONCAT($AX$1,"; "),""),IF(AY2,_xlfn.CONCAT($AY$1,"; "),""),IF(AZ2,_xlfn.CONCAT($AZ$1,"; "),""),IF(BA2,_xlfn.CONCAT($BA$1,"; "),""))</f>
        <v xml:space="preserve">Credential Theft; Default Password; </v>
      </c>
      <c r="AT2" s="47">
        <f>BA2+AZ2*10+AY2*100+AX2*1000+AW2*10000+AV2*100000+AU2*1000000</f>
        <v>1000100</v>
      </c>
      <c r="AU2" s="9">
        <v>1</v>
      </c>
      <c r="AV2" s="9">
        <v>0</v>
      </c>
      <c r="AW2" s="9">
        <v>0</v>
      </c>
      <c r="AX2" s="9">
        <v>0</v>
      </c>
      <c r="AY2" s="9">
        <v>1</v>
      </c>
      <c r="AZ2" s="9">
        <v>0</v>
      </c>
      <c r="BA2" s="9">
        <v>0</v>
      </c>
      <c r="BB2" s="10" t="str">
        <f t="shared" ref="BB2:BB49" si="8">LEFT(BC2,LEN(BC2)-2)</f>
        <v>Backdoor Access; Remote Code Execution/Download</v>
      </c>
      <c r="BC2" s="11" t="str">
        <f t="shared" ref="BC2:BC33" si="9">_xlfn.CONCAT(IF(BE2,_xlfn.CONCAT($BE$1,"; "),""),IF(BF2,_xlfn.CONCAT($BF$1,"; "),""),IF(BG2,_xlfn.CONCAT($BG$1,"; "),""),IF(BH2,_xlfn.CONCAT($BH$1,"; "),""),IF(BI2,_xlfn.CONCAT($BI$1,"; "),""),IF(BJ2,_xlfn.CONCAT($BJ$1,"; "),""),IF(BK2,_xlfn.CONCAT($BK$1,"; "),""), IF(BL2, _xlfn.CONCAT($BL$1, "; "), ""),  IF(BM2,_xlfn.CONCAT($BM$1,"; "),""), IF(BN2,_xlfn.CONCAT($BN$1,"; "),""))</f>
        <v xml:space="preserve">Backdoor Access; Remote Code Execution/Download; </v>
      </c>
      <c r="BD2" s="11">
        <f>BN2+BM2*10+BL2*100+BK2*1000+BJ2*10000+BI2*100000+BH2*1000000+BG2*10000000+BF2*100000000+BE2*1000000000</f>
        <v>10100000</v>
      </c>
      <c r="BE2" s="12">
        <v>0</v>
      </c>
      <c r="BF2" s="12">
        <v>0</v>
      </c>
      <c r="BG2" s="12">
        <v>1</v>
      </c>
      <c r="BH2" s="12">
        <v>0</v>
      </c>
      <c r="BI2" s="12">
        <v>1</v>
      </c>
      <c r="BJ2" s="12">
        <v>0</v>
      </c>
      <c r="BK2" s="12">
        <v>0</v>
      </c>
      <c r="BL2" s="12">
        <v>0</v>
      </c>
      <c r="BM2" s="12">
        <v>0</v>
      </c>
      <c r="BN2" s="12">
        <v>0</v>
      </c>
      <c r="BO2" s="83" t="s">
        <v>20</v>
      </c>
      <c r="BP2" s="70" t="s">
        <v>18</v>
      </c>
      <c r="BQ2" s="71">
        <v>2020</v>
      </c>
      <c r="BR2" s="13"/>
      <c r="BS2" s="71">
        <v>3</v>
      </c>
      <c r="BT2" s="71">
        <v>4</v>
      </c>
      <c r="BU2">
        <v>0</v>
      </c>
    </row>
    <row r="3" spans="1:74" x14ac:dyDescent="0.2">
      <c r="A3" s="14">
        <v>40746</v>
      </c>
      <c r="B3" s="47" t="s">
        <v>75</v>
      </c>
      <c r="C3" s="15" t="s">
        <v>1</v>
      </c>
      <c r="D3" s="44" t="s">
        <v>76</v>
      </c>
      <c r="E3" s="18" t="s">
        <v>77</v>
      </c>
      <c r="F3" s="45" t="s">
        <v>78</v>
      </c>
      <c r="G3" s="45" t="s">
        <v>79</v>
      </c>
      <c r="H3" s="45" t="s">
        <v>80</v>
      </c>
      <c r="I3" s="45" t="str">
        <f t="shared" si="0"/>
        <v>1st Party Firmware</v>
      </c>
      <c r="J3" s="10" t="str">
        <f t="shared" si="1"/>
        <v xml:space="preserve">1st Party Firmware, </v>
      </c>
      <c r="K3" s="57">
        <f t="shared" ref="K3:K66" si="10">R3+Q3*10+P3*100+O3*1000+N3*10000+M3*100000+L3*1000000</f>
        <v>100000</v>
      </c>
      <c r="L3" s="46">
        <v>0</v>
      </c>
      <c r="M3" s="46">
        <v>1</v>
      </c>
      <c r="N3" s="46">
        <v>0</v>
      </c>
      <c r="O3" s="46">
        <v>0</v>
      </c>
      <c r="P3" s="46">
        <v>0</v>
      </c>
      <c r="Q3" s="46">
        <v>0</v>
      </c>
      <c r="R3" s="46">
        <v>0</v>
      </c>
      <c r="S3" s="11" t="str">
        <f t="shared" si="2"/>
        <v>Default Password Exploit</v>
      </c>
      <c r="T3" s="10" t="str">
        <f t="shared" si="3"/>
        <v xml:space="preserve">Default Password Exploit; </v>
      </c>
      <c r="U3" s="57">
        <f t="shared" ref="U3:U66" si="11">AB3+AA3*10+Z3*100+Y3*1000+X3*10000+W3*100000+V3*1000000</f>
        <v>10000</v>
      </c>
      <c r="V3" s="12">
        <v>0</v>
      </c>
      <c r="W3" s="12">
        <v>0</v>
      </c>
      <c r="X3" s="12">
        <v>1</v>
      </c>
      <c r="Y3" s="12">
        <v>0</v>
      </c>
      <c r="Z3" s="12">
        <v>0</v>
      </c>
      <c r="AA3" s="12">
        <v>0</v>
      </c>
      <c r="AB3" s="12">
        <v>0</v>
      </c>
      <c r="AC3" s="11" t="str">
        <f t="shared" si="4"/>
        <v>Supply Chain Service Provider</v>
      </c>
      <c r="AD3" s="6" t="str">
        <f t="shared" si="5"/>
        <v xml:space="preserve">Supply Chain Service Provider; </v>
      </c>
      <c r="AE3" s="91">
        <f t="shared" ref="AE3:AE66" si="12">AQ3+AP3*10+AO3*100+AN3*1000+AM3*10000+AL3*100000+AK3*1000000+AJ3*10000000+AI3*100000000+AH3*1000000000+AG3*10000000000+AF3*100000000000</f>
        <v>10</v>
      </c>
      <c r="AF3" s="7">
        <v>0</v>
      </c>
      <c r="AG3" s="7">
        <v>0</v>
      </c>
      <c r="AH3" s="7">
        <v>0</v>
      </c>
      <c r="AI3" s="7">
        <v>0</v>
      </c>
      <c r="AJ3" s="7">
        <v>0</v>
      </c>
      <c r="AK3" s="7">
        <v>0</v>
      </c>
      <c r="AL3" s="7">
        <v>0</v>
      </c>
      <c r="AM3" s="7">
        <v>0</v>
      </c>
      <c r="AN3" s="7">
        <v>0</v>
      </c>
      <c r="AO3" s="7">
        <v>0</v>
      </c>
      <c r="AP3" s="7">
        <v>1</v>
      </c>
      <c r="AQ3" s="7">
        <v>0</v>
      </c>
      <c r="AR3" s="8" t="str">
        <f t="shared" si="6"/>
        <v>Firmware Editing; Default Password; Code Injection</v>
      </c>
      <c r="AS3" s="47" t="str">
        <f t="shared" si="7"/>
        <v xml:space="preserve">Firmware Editing; Default Password; Code Injection; </v>
      </c>
      <c r="AT3" s="47">
        <f t="shared" ref="AT3:AT66" si="13">BA3+AZ3*10+AY3*100+AX3*1000+AW3*10000+AV3*100000+AU3*1000000</f>
        <v>1110</v>
      </c>
      <c r="AU3" s="48">
        <v>0</v>
      </c>
      <c r="AV3" s="48">
        <v>0</v>
      </c>
      <c r="AW3" s="48">
        <v>0</v>
      </c>
      <c r="AX3" s="48">
        <v>1</v>
      </c>
      <c r="AY3" s="48">
        <v>1</v>
      </c>
      <c r="AZ3" s="48">
        <v>1</v>
      </c>
      <c r="BA3" s="48">
        <v>0</v>
      </c>
      <c r="BB3" s="10" t="str">
        <f t="shared" si="8"/>
        <v>Data Extraction; Physical Systems; Backdoor Access; Remote Code Execution/Download; Data Damage</v>
      </c>
      <c r="BC3" s="11" t="str">
        <f t="shared" si="9"/>
        <v xml:space="preserve">Data Extraction; Physical Systems; Backdoor Access; Remote Code Execution/Download; Data Damage; </v>
      </c>
      <c r="BD3" s="11">
        <f t="shared" ref="BD3:BD66" si="14">BN3+BM3*10+BL3*100+BK3*1000+BJ3*10000+BI3*100000+BH3*1000000+BG3*10000000+BF3*100000000+BE3*1000000000</f>
        <v>1110100010</v>
      </c>
      <c r="BE3" s="12">
        <v>1</v>
      </c>
      <c r="BF3" s="12">
        <v>1</v>
      </c>
      <c r="BG3" s="12">
        <v>1</v>
      </c>
      <c r="BH3" s="12">
        <v>0</v>
      </c>
      <c r="BI3" s="12">
        <v>1</v>
      </c>
      <c r="BJ3" s="12">
        <v>0</v>
      </c>
      <c r="BK3" s="12">
        <v>0</v>
      </c>
      <c r="BL3" s="12">
        <v>0</v>
      </c>
      <c r="BM3" s="12">
        <v>1</v>
      </c>
      <c r="BN3" s="12">
        <v>0</v>
      </c>
      <c r="BO3" s="49" t="s">
        <v>22</v>
      </c>
      <c r="BP3" s="50" t="s">
        <v>22</v>
      </c>
      <c r="BQ3" s="51">
        <f t="shared" ref="BQ3:BQ21" si="15">YEAR(A3)</f>
        <v>2011</v>
      </c>
      <c r="BR3" s="52">
        <f t="shared" ref="BR3:BR47" si="16">SUM(L3:O3)</f>
        <v>1</v>
      </c>
      <c r="BS3" s="59">
        <v>3</v>
      </c>
      <c r="BT3" s="59">
        <v>5</v>
      </c>
      <c r="BU3">
        <f t="shared" ref="BU3:BU47" si="17">SUM(AH3:AI3)</f>
        <v>0</v>
      </c>
    </row>
    <row r="4" spans="1:74" x14ac:dyDescent="0.2">
      <c r="A4" s="14">
        <v>41306</v>
      </c>
      <c r="B4" s="47" t="s">
        <v>81</v>
      </c>
      <c r="C4" s="15" t="s">
        <v>1</v>
      </c>
      <c r="D4" s="44" t="s">
        <v>82</v>
      </c>
      <c r="E4" s="18" t="s">
        <v>83</v>
      </c>
      <c r="F4" s="45" t="s">
        <v>84</v>
      </c>
      <c r="G4" s="45" t="s">
        <v>85</v>
      </c>
      <c r="H4" s="45" t="s">
        <v>86</v>
      </c>
      <c r="I4" s="45" t="str">
        <f t="shared" si="0"/>
        <v>1st Party Firmware</v>
      </c>
      <c r="J4" s="10" t="str">
        <f t="shared" si="1"/>
        <v xml:space="preserve">1st Party Firmware, </v>
      </c>
      <c r="K4" s="57">
        <f t="shared" si="10"/>
        <v>100000</v>
      </c>
      <c r="L4" s="46">
        <v>0</v>
      </c>
      <c r="M4" s="46">
        <v>1</v>
      </c>
      <c r="N4" s="46">
        <v>0</v>
      </c>
      <c r="O4" s="46">
        <v>0</v>
      </c>
      <c r="P4" s="46">
        <v>0</v>
      </c>
      <c r="Q4" s="46">
        <v>0</v>
      </c>
      <c r="R4" s="46">
        <v>0</v>
      </c>
      <c r="S4" s="11" t="str">
        <f t="shared" si="2"/>
        <v>Unknown, Other, or N/A</v>
      </c>
      <c r="T4" s="10" t="str">
        <f t="shared" si="3"/>
        <v xml:space="preserve">Unknown, Other, or N/A; </v>
      </c>
      <c r="U4" s="57">
        <f t="shared" si="11"/>
        <v>1</v>
      </c>
      <c r="V4" s="12">
        <v>0</v>
      </c>
      <c r="W4" s="12">
        <v>0</v>
      </c>
      <c r="X4" s="12">
        <v>0</v>
      </c>
      <c r="Y4" s="12">
        <v>0</v>
      </c>
      <c r="Z4" s="12">
        <v>0</v>
      </c>
      <c r="AA4" s="12">
        <v>0</v>
      </c>
      <c r="AB4" s="12">
        <v>1</v>
      </c>
      <c r="AC4" s="11" t="str">
        <f t="shared" si="4"/>
        <v>Supply Chain Service Provider</v>
      </c>
      <c r="AD4" s="6" t="str">
        <f t="shared" si="5"/>
        <v xml:space="preserve">Supply Chain Service Provider; </v>
      </c>
      <c r="AE4" s="91">
        <f t="shared" si="12"/>
        <v>10</v>
      </c>
      <c r="AF4" s="7">
        <v>0</v>
      </c>
      <c r="AG4" s="7">
        <v>0</v>
      </c>
      <c r="AH4" s="7">
        <v>0</v>
      </c>
      <c r="AI4" s="7">
        <v>0</v>
      </c>
      <c r="AJ4" s="7">
        <v>0</v>
      </c>
      <c r="AK4" s="7">
        <v>0</v>
      </c>
      <c r="AL4" s="7">
        <v>0</v>
      </c>
      <c r="AM4" s="7">
        <v>0</v>
      </c>
      <c r="AN4" s="7">
        <v>0</v>
      </c>
      <c r="AO4" s="7">
        <v>0</v>
      </c>
      <c r="AP4" s="7">
        <v>1</v>
      </c>
      <c r="AQ4" s="7">
        <v>0</v>
      </c>
      <c r="AR4" s="8" t="str">
        <f t="shared" si="6"/>
        <v>N/A</v>
      </c>
      <c r="AS4" s="47" t="str">
        <f t="shared" si="7"/>
        <v xml:space="preserve">N/A; </v>
      </c>
      <c r="AT4" s="47">
        <f t="shared" si="13"/>
        <v>1</v>
      </c>
      <c r="AU4" s="48">
        <v>0</v>
      </c>
      <c r="AV4" s="48">
        <v>0</v>
      </c>
      <c r="AW4" s="48">
        <v>0</v>
      </c>
      <c r="AX4" s="48">
        <v>0</v>
      </c>
      <c r="AY4" s="48">
        <v>0</v>
      </c>
      <c r="AZ4" s="48">
        <v>0</v>
      </c>
      <c r="BA4" s="48">
        <v>1</v>
      </c>
      <c r="BB4" s="10" t="str">
        <f t="shared" si="8"/>
        <v>Unknown or Other</v>
      </c>
      <c r="BC4" s="11" t="str">
        <f t="shared" si="9"/>
        <v xml:space="preserve">Unknown or Other; </v>
      </c>
      <c r="BD4" s="11">
        <f t="shared" si="14"/>
        <v>1</v>
      </c>
      <c r="BE4" s="12">
        <v>0</v>
      </c>
      <c r="BF4" s="12">
        <v>0</v>
      </c>
      <c r="BG4" s="12">
        <v>0</v>
      </c>
      <c r="BH4" s="12">
        <v>0</v>
      </c>
      <c r="BI4" s="12">
        <v>0</v>
      </c>
      <c r="BJ4" s="12">
        <v>0</v>
      </c>
      <c r="BK4" s="12">
        <v>0</v>
      </c>
      <c r="BL4" s="12">
        <v>0</v>
      </c>
      <c r="BM4" s="12">
        <v>0</v>
      </c>
      <c r="BN4" s="12">
        <v>1</v>
      </c>
      <c r="BO4" s="49" t="s">
        <v>22</v>
      </c>
      <c r="BP4" s="50" t="s">
        <v>22</v>
      </c>
      <c r="BQ4" s="51">
        <f t="shared" si="15"/>
        <v>2013</v>
      </c>
      <c r="BR4" s="52">
        <f t="shared" si="16"/>
        <v>1</v>
      </c>
      <c r="BS4" s="59">
        <v>3</v>
      </c>
      <c r="BT4" s="59">
        <v>4</v>
      </c>
      <c r="BU4">
        <f t="shared" si="17"/>
        <v>0</v>
      </c>
    </row>
    <row r="5" spans="1:74" x14ac:dyDescent="0.2">
      <c r="A5" s="14">
        <v>43687</v>
      </c>
      <c r="B5" s="47" t="s">
        <v>87</v>
      </c>
      <c r="C5" s="15" t="s">
        <v>1</v>
      </c>
      <c r="D5" s="44" t="s">
        <v>88</v>
      </c>
      <c r="E5" s="22" t="s">
        <v>89</v>
      </c>
      <c r="F5" s="45" t="s">
        <v>90</v>
      </c>
      <c r="G5" s="45" t="s">
        <v>91</v>
      </c>
      <c r="H5" s="45" t="s">
        <v>92</v>
      </c>
      <c r="I5" s="45" t="str">
        <f t="shared" si="0"/>
        <v>1st Party Firmware, 3rd Party Firmware</v>
      </c>
      <c r="J5" s="10" t="str">
        <f t="shared" si="1"/>
        <v xml:space="preserve">1st Party Firmware, 3rd Party Firmware, </v>
      </c>
      <c r="K5" s="57">
        <f t="shared" si="10"/>
        <v>101000</v>
      </c>
      <c r="L5" s="46">
        <v>0</v>
      </c>
      <c r="M5" s="46">
        <v>1</v>
      </c>
      <c r="N5" s="46">
        <v>0</v>
      </c>
      <c r="O5" s="46">
        <v>1</v>
      </c>
      <c r="P5" s="46">
        <v>0</v>
      </c>
      <c r="Q5" s="46">
        <v>0</v>
      </c>
      <c r="R5" s="46">
        <v>0</v>
      </c>
      <c r="S5" s="11" t="str">
        <f t="shared" si="2"/>
        <v>Unknown, Other, or N/A</v>
      </c>
      <c r="T5" s="10" t="str">
        <f t="shared" si="3"/>
        <v xml:space="preserve">Unknown, Other, or N/A; </v>
      </c>
      <c r="U5" s="57">
        <f t="shared" si="11"/>
        <v>1</v>
      </c>
      <c r="V5" s="12">
        <v>0</v>
      </c>
      <c r="W5" s="12">
        <v>0</v>
      </c>
      <c r="X5" s="12">
        <v>0</v>
      </c>
      <c r="Y5" s="12">
        <v>0</v>
      </c>
      <c r="Z5" s="12">
        <v>0</v>
      </c>
      <c r="AA5" s="12">
        <v>0</v>
      </c>
      <c r="AB5" s="12">
        <v>1</v>
      </c>
      <c r="AC5" s="11" t="str">
        <f t="shared" si="4"/>
        <v>Supply Chain Service Provider</v>
      </c>
      <c r="AD5" s="6" t="str">
        <f t="shared" si="5"/>
        <v xml:space="preserve">Supply Chain Service Provider; </v>
      </c>
      <c r="AE5" s="91">
        <f t="shared" si="12"/>
        <v>10</v>
      </c>
      <c r="AF5" s="7">
        <v>0</v>
      </c>
      <c r="AG5" s="7">
        <v>0</v>
      </c>
      <c r="AH5" s="7">
        <v>0</v>
      </c>
      <c r="AI5" s="7">
        <v>0</v>
      </c>
      <c r="AJ5" s="7">
        <v>0</v>
      </c>
      <c r="AK5" s="7">
        <v>0</v>
      </c>
      <c r="AL5" s="7">
        <v>0</v>
      </c>
      <c r="AM5" s="7">
        <v>0</v>
      </c>
      <c r="AN5" s="7">
        <v>0</v>
      </c>
      <c r="AO5" s="7">
        <v>0</v>
      </c>
      <c r="AP5" s="7">
        <v>1</v>
      </c>
      <c r="AQ5" s="7">
        <v>0</v>
      </c>
      <c r="AR5" s="8" t="str">
        <f t="shared" si="6"/>
        <v>Firmware Editing; Code Injection</v>
      </c>
      <c r="AS5" s="47" t="str">
        <f t="shared" si="7"/>
        <v xml:space="preserve">Firmware Editing; Code Injection; </v>
      </c>
      <c r="AT5" s="47">
        <f t="shared" si="13"/>
        <v>1010</v>
      </c>
      <c r="AU5" s="48">
        <v>0</v>
      </c>
      <c r="AV5" s="48">
        <v>0</v>
      </c>
      <c r="AW5" s="48">
        <v>0</v>
      </c>
      <c r="AX5" s="48">
        <v>1</v>
      </c>
      <c r="AY5" s="48">
        <v>0</v>
      </c>
      <c r="AZ5" s="48">
        <v>1</v>
      </c>
      <c r="BA5" s="48">
        <v>0</v>
      </c>
      <c r="BB5" s="10" t="str">
        <f t="shared" si="8"/>
        <v>Data Extraction; Backdoor Access; Remote Code Execution/Download</v>
      </c>
      <c r="BC5" s="11" t="str">
        <f t="shared" si="9"/>
        <v xml:space="preserve">Data Extraction; Backdoor Access; Remote Code Execution/Download; </v>
      </c>
      <c r="BD5" s="11">
        <f t="shared" si="14"/>
        <v>1010100000</v>
      </c>
      <c r="BE5" s="12">
        <v>1</v>
      </c>
      <c r="BF5" s="12">
        <v>0</v>
      </c>
      <c r="BG5" s="12">
        <v>1</v>
      </c>
      <c r="BH5" s="12">
        <v>0</v>
      </c>
      <c r="BI5" s="12">
        <v>1</v>
      </c>
      <c r="BJ5" s="12">
        <v>0</v>
      </c>
      <c r="BK5" s="12">
        <v>0</v>
      </c>
      <c r="BL5" s="12">
        <v>0</v>
      </c>
      <c r="BM5" s="12">
        <v>0</v>
      </c>
      <c r="BN5" s="12">
        <v>0</v>
      </c>
      <c r="BO5" s="57" t="s">
        <v>22</v>
      </c>
      <c r="BP5" s="50" t="s">
        <v>22</v>
      </c>
      <c r="BQ5" s="51">
        <f t="shared" si="15"/>
        <v>2019</v>
      </c>
      <c r="BR5" s="52">
        <f t="shared" si="16"/>
        <v>2</v>
      </c>
      <c r="BS5" s="59">
        <v>1</v>
      </c>
      <c r="BT5" s="59">
        <v>4</v>
      </c>
      <c r="BU5">
        <f t="shared" si="17"/>
        <v>0</v>
      </c>
    </row>
    <row r="6" spans="1:74" x14ac:dyDescent="0.2">
      <c r="A6" s="53">
        <v>43880</v>
      </c>
      <c r="B6" s="47" t="s">
        <v>93</v>
      </c>
      <c r="C6" s="15" t="s">
        <v>1</v>
      </c>
      <c r="D6" s="54" t="s">
        <v>94</v>
      </c>
      <c r="E6" s="55" t="s">
        <v>95</v>
      </c>
      <c r="F6" s="45" t="s">
        <v>96</v>
      </c>
      <c r="G6" s="45" t="s">
        <v>97</v>
      </c>
      <c r="H6" s="45" t="s">
        <v>98</v>
      </c>
      <c r="I6" s="45" t="str">
        <f t="shared" si="0"/>
        <v>1st Party Firmware, 3rd Party Firmware</v>
      </c>
      <c r="J6" s="10" t="str">
        <f t="shared" si="1"/>
        <v xml:space="preserve">1st Party Firmware, 3rd Party Firmware, </v>
      </c>
      <c r="K6" s="57">
        <f t="shared" si="10"/>
        <v>101000</v>
      </c>
      <c r="L6" s="46">
        <v>0</v>
      </c>
      <c r="M6" s="46">
        <v>1</v>
      </c>
      <c r="N6" s="46">
        <v>0</v>
      </c>
      <c r="O6" s="46">
        <v>1</v>
      </c>
      <c r="P6" s="46">
        <v>0</v>
      </c>
      <c r="Q6" s="46">
        <v>0</v>
      </c>
      <c r="R6" s="46">
        <v>0</v>
      </c>
      <c r="S6" s="11" t="str">
        <f t="shared" si="2"/>
        <v>Broken Signature System</v>
      </c>
      <c r="T6" s="10" t="str">
        <f t="shared" si="3"/>
        <v xml:space="preserve">Broken Signature System; </v>
      </c>
      <c r="U6" s="57">
        <f t="shared" si="11"/>
        <v>10</v>
      </c>
      <c r="V6" s="12">
        <v>0</v>
      </c>
      <c r="W6" s="12">
        <v>0</v>
      </c>
      <c r="X6" s="12">
        <v>0</v>
      </c>
      <c r="Y6" s="12">
        <v>0</v>
      </c>
      <c r="Z6" s="12">
        <v>0</v>
      </c>
      <c r="AA6" s="12">
        <v>1</v>
      </c>
      <c r="AB6" s="12">
        <v>0</v>
      </c>
      <c r="AC6" s="11" t="str">
        <f t="shared" si="4"/>
        <v>Supply Chain Service Provider</v>
      </c>
      <c r="AD6" s="6" t="str">
        <f t="shared" si="5"/>
        <v xml:space="preserve">Supply Chain Service Provider; </v>
      </c>
      <c r="AE6" s="91">
        <f t="shared" si="12"/>
        <v>10</v>
      </c>
      <c r="AF6" s="7">
        <v>0</v>
      </c>
      <c r="AG6" s="7">
        <v>0</v>
      </c>
      <c r="AH6" s="7">
        <v>0</v>
      </c>
      <c r="AI6" s="7">
        <v>0</v>
      </c>
      <c r="AJ6" s="7">
        <v>0</v>
      </c>
      <c r="AK6" s="7">
        <v>0</v>
      </c>
      <c r="AL6" s="7">
        <v>0</v>
      </c>
      <c r="AM6" s="7">
        <v>0</v>
      </c>
      <c r="AN6" s="7">
        <v>0</v>
      </c>
      <c r="AO6" s="7">
        <v>0</v>
      </c>
      <c r="AP6" s="7">
        <v>1</v>
      </c>
      <c r="AQ6" s="7">
        <v>0</v>
      </c>
      <c r="AR6" s="8" t="str">
        <f t="shared" si="6"/>
        <v>Cryptography Error; Firmware Editing</v>
      </c>
      <c r="AS6" s="47" t="str">
        <f t="shared" si="7"/>
        <v xml:space="preserve">Cryptography Error; Firmware Editing; </v>
      </c>
      <c r="AT6" s="47">
        <f t="shared" si="13"/>
        <v>11000</v>
      </c>
      <c r="AU6" s="48">
        <v>0</v>
      </c>
      <c r="AV6" s="48">
        <v>0</v>
      </c>
      <c r="AW6" s="48">
        <v>1</v>
      </c>
      <c r="AX6" s="48">
        <v>1</v>
      </c>
      <c r="AY6" s="48">
        <v>0</v>
      </c>
      <c r="AZ6" s="48">
        <v>0</v>
      </c>
      <c r="BA6" s="48">
        <v>0</v>
      </c>
      <c r="BB6" s="10" t="str">
        <f t="shared" si="8"/>
        <v>Data Extraction; Backdoor Access</v>
      </c>
      <c r="BC6" s="11" t="str">
        <f t="shared" si="9"/>
        <v xml:space="preserve">Data Extraction; Backdoor Access; </v>
      </c>
      <c r="BD6" s="11">
        <f t="shared" si="14"/>
        <v>1010000000</v>
      </c>
      <c r="BE6" s="12">
        <v>1</v>
      </c>
      <c r="BF6" s="12">
        <v>0</v>
      </c>
      <c r="BG6" s="12">
        <v>1</v>
      </c>
      <c r="BH6" s="12">
        <v>0</v>
      </c>
      <c r="BI6" s="12">
        <v>0</v>
      </c>
      <c r="BJ6" s="12">
        <v>0</v>
      </c>
      <c r="BK6" s="12">
        <v>0</v>
      </c>
      <c r="BL6" s="12">
        <v>0</v>
      </c>
      <c r="BM6" s="12">
        <v>0</v>
      </c>
      <c r="BN6" s="12">
        <v>0</v>
      </c>
      <c r="BO6" s="49" t="s">
        <v>22</v>
      </c>
      <c r="BP6" s="50" t="s">
        <v>22</v>
      </c>
      <c r="BQ6" s="51">
        <f t="shared" si="15"/>
        <v>2020</v>
      </c>
      <c r="BR6" s="52">
        <f t="shared" si="16"/>
        <v>2</v>
      </c>
      <c r="BS6" s="59">
        <v>3</v>
      </c>
      <c r="BT6" s="59">
        <v>4</v>
      </c>
      <c r="BU6">
        <f t="shared" si="17"/>
        <v>0</v>
      </c>
    </row>
    <row r="7" spans="1:74" x14ac:dyDescent="0.2">
      <c r="A7" s="2">
        <v>42057</v>
      </c>
      <c r="B7" s="47" t="s">
        <v>99</v>
      </c>
      <c r="C7" s="3" t="s">
        <v>0</v>
      </c>
      <c r="D7" s="44" t="s">
        <v>100</v>
      </c>
      <c r="E7" s="4" t="s">
        <v>101</v>
      </c>
      <c r="F7" s="45" t="s">
        <v>102</v>
      </c>
      <c r="G7" s="45" t="s">
        <v>20</v>
      </c>
      <c r="H7" s="45" t="s">
        <v>103</v>
      </c>
      <c r="I7" s="45" t="str">
        <f t="shared" si="0"/>
        <v>1st Party Firmware, 3rd Party Firmware</v>
      </c>
      <c r="J7" s="10" t="str">
        <f t="shared" si="1"/>
        <v xml:space="preserve">1st Party Firmware, 3rd Party Firmware, </v>
      </c>
      <c r="K7" s="57">
        <f t="shared" si="10"/>
        <v>101000</v>
      </c>
      <c r="L7" s="46">
        <v>0</v>
      </c>
      <c r="M7" s="46">
        <v>1</v>
      </c>
      <c r="N7" s="46">
        <v>0</v>
      </c>
      <c r="O7" s="46">
        <v>1</v>
      </c>
      <c r="P7" s="46">
        <v>0</v>
      </c>
      <c r="Q7" s="46">
        <v>0</v>
      </c>
      <c r="R7" s="46">
        <v>0</v>
      </c>
      <c r="S7" s="11" t="str">
        <f t="shared" si="2"/>
        <v>Unknown, Other, or N/A</v>
      </c>
      <c r="T7" s="10" t="str">
        <f t="shared" si="3"/>
        <v xml:space="preserve">Unknown, Other, or N/A; </v>
      </c>
      <c r="U7" s="57">
        <f t="shared" si="11"/>
        <v>1</v>
      </c>
      <c r="V7" s="12">
        <v>0</v>
      </c>
      <c r="W7" s="12">
        <v>0</v>
      </c>
      <c r="X7" s="12">
        <v>0</v>
      </c>
      <c r="Y7" s="12">
        <v>0</v>
      </c>
      <c r="Z7" s="12">
        <v>0</v>
      </c>
      <c r="AA7" s="12">
        <v>0</v>
      </c>
      <c r="AB7" s="12">
        <v>1</v>
      </c>
      <c r="AC7" s="11" t="str">
        <f t="shared" si="4"/>
        <v>Supply Chain Service Provider</v>
      </c>
      <c r="AD7" s="6" t="str">
        <f t="shared" si="5"/>
        <v xml:space="preserve">Supply Chain Service Provider; </v>
      </c>
      <c r="AE7" s="91">
        <f t="shared" si="12"/>
        <v>10</v>
      </c>
      <c r="AF7" s="7">
        <v>0</v>
      </c>
      <c r="AG7" s="7">
        <v>0</v>
      </c>
      <c r="AH7" s="7">
        <v>0</v>
      </c>
      <c r="AI7" s="7">
        <v>0</v>
      </c>
      <c r="AJ7" s="7">
        <v>0</v>
      </c>
      <c r="AK7" s="7">
        <v>0</v>
      </c>
      <c r="AL7" s="7">
        <v>0</v>
      </c>
      <c r="AM7" s="7">
        <v>0</v>
      </c>
      <c r="AN7" s="7">
        <v>0</v>
      </c>
      <c r="AO7" s="7">
        <v>0</v>
      </c>
      <c r="AP7" s="7">
        <v>1</v>
      </c>
      <c r="AQ7" s="7">
        <v>0</v>
      </c>
      <c r="AR7" s="8" t="str">
        <f t="shared" si="6"/>
        <v>N/A</v>
      </c>
      <c r="AS7" s="47" t="str">
        <f t="shared" si="7"/>
        <v xml:space="preserve">N/A; </v>
      </c>
      <c r="AT7" s="47">
        <f t="shared" si="13"/>
        <v>1</v>
      </c>
      <c r="AU7" s="48">
        <v>0</v>
      </c>
      <c r="AV7" s="48">
        <v>0</v>
      </c>
      <c r="AW7" s="48">
        <v>0</v>
      </c>
      <c r="AX7" s="48">
        <v>0</v>
      </c>
      <c r="AY7" s="48">
        <v>0</v>
      </c>
      <c r="AZ7" s="48">
        <v>0</v>
      </c>
      <c r="BA7" s="48">
        <v>1</v>
      </c>
      <c r="BB7" s="10" t="str">
        <f t="shared" si="8"/>
        <v>Data Extraction; Backdoor Access; Remote Code Execution/Download</v>
      </c>
      <c r="BC7" s="11" t="str">
        <f t="shared" si="9"/>
        <v xml:space="preserve">Data Extraction; Backdoor Access; Remote Code Execution/Download; </v>
      </c>
      <c r="BD7" s="11">
        <f t="shared" si="14"/>
        <v>1010100000</v>
      </c>
      <c r="BE7" s="12">
        <v>1</v>
      </c>
      <c r="BF7" s="12">
        <v>0</v>
      </c>
      <c r="BG7" s="12">
        <v>1</v>
      </c>
      <c r="BH7" s="12">
        <v>0</v>
      </c>
      <c r="BI7" s="12">
        <v>1</v>
      </c>
      <c r="BJ7" s="12">
        <v>0</v>
      </c>
      <c r="BK7" s="12">
        <v>0</v>
      </c>
      <c r="BL7" s="12">
        <v>0</v>
      </c>
      <c r="BM7" s="12">
        <v>0</v>
      </c>
      <c r="BN7" s="12">
        <v>0</v>
      </c>
      <c r="BO7" s="49" t="s">
        <v>104</v>
      </c>
      <c r="BP7" s="50" t="s">
        <v>18</v>
      </c>
      <c r="BQ7" s="51">
        <f t="shared" si="15"/>
        <v>2015</v>
      </c>
      <c r="BR7" s="52">
        <f t="shared" si="16"/>
        <v>2</v>
      </c>
      <c r="BS7" s="59">
        <v>1</v>
      </c>
      <c r="BT7" s="59">
        <v>4</v>
      </c>
      <c r="BU7">
        <f t="shared" si="17"/>
        <v>0</v>
      </c>
    </row>
    <row r="8" spans="1:74" x14ac:dyDescent="0.2">
      <c r="A8" s="2">
        <v>43118</v>
      </c>
      <c r="B8" s="47" t="s">
        <v>105</v>
      </c>
      <c r="C8" s="3" t="s">
        <v>0</v>
      </c>
      <c r="D8" s="44" t="s">
        <v>106</v>
      </c>
      <c r="E8" s="4" t="s">
        <v>107</v>
      </c>
      <c r="F8" s="45" t="s">
        <v>108</v>
      </c>
      <c r="G8" s="45" t="s">
        <v>109</v>
      </c>
      <c r="H8" s="45" t="s">
        <v>110</v>
      </c>
      <c r="I8" s="45" t="str">
        <f t="shared" si="0"/>
        <v>1st Party Firmware, Unknown/NA</v>
      </c>
      <c r="J8" s="10" t="str">
        <f t="shared" si="1"/>
        <v xml:space="preserve">1st Party Firmware, Unknown/NA, </v>
      </c>
      <c r="K8" s="57">
        <f t="shared" si="10"/>
        <v>100001</v>
      </c>
      <c r="L8" s="46">
        <v>0</v>
      </c>
      <c r="M8" s="46">
        <v>1</v>
      </c>
      <c r="N8" s="46">
        <v>0</v>
      </c>
      <c r="O8" s="46">
        <v>0</v>
      </c>
      <c r="P8" s="46">
        <v>0</v>
      </c>
      <c r="Q8" s="46">
        <v>0</v>
      </c>
      <c r="R8" s="46">
        <v>1</v>
      </c>
      <c r="S8" s="11" t="str">
        <f t="shared" si="2"/>
        <v>Unknown, Other, or N/A</v>
      </c>
      <c r="T8" s="10" t="str">
        <f t="shared" si="3"/>
        <v xml:space="preserve">Unknown, Other, or N/A; </v>
      </c>
      <c r="U8" s="57">
        <f t="shared" si="11"/>
        <v>1</v>
      </c>
      <c r="V8" s="12">
        <v>0</v>
      </c>
      <c r="W8" s="12">
        <v>0</v>
      </c>
      <c r="X8" s="12">
        <v>0</v>
      </c>
      <c r="Y8" s="12">
        <v>0</v>
      </c>
      <c r="Z8" s="12">
        <v>0</v>
      </c>
      <c r="AA8" s="12">
        <v>0</v>
      </c>
      <c r="AB8" s="12">
        <v>1</v>
      </c>
      <c r="AC8" s="11" t="str">
        <f t="shared" si="4"/>
        <v>Worm Component; Hardware Component</v>
      </c>
      <c r="AD8" s="6" t="str">
        <f t="shared" si="5"/>
        <v xml:space="preserve">Worm Component; Hardware Component; </v>
      </c>
      <c r="AE8" s="91">
        <f t="shared" si="12"/>
        <v>1100000</v>
      </c>
      <c r="AF8" s="7">
        <v>0</v>
      </c>
      <c r="AG8" s="7">
        <v>0</v>
      </c>
      <c r="AH8" s="7">
        <v>0</v>
      </c>
      <c r="AI8" s="7">
        <v>0</v>
      </c>
      <c r="AJ8" s="7">
        <v>0</v>
      </c>
      <c r="AK8" s="7">
        <v>1</v>
      </c>
      <c r="AL8" s="7">
        <v>1</v>
      </c>
      <c r="AM8" s="7">
        <v>0</v>
      </c>
      <c r="AN8" s="7">
        <v>0</v>
      </c>
      <c r="AO8" s="7">
        <v>0</v>
      </c>
      <c r="AP8" s="7">
        <v>0</v>
      </c>
      <c r="AQ8" s="7">
        <v>0</v>
      </c>
      <c r="AR8" s="8" t="str">
        <f t="shared" si="6"/>
        <v>N/A</v>
      </c>
      <c r="AS8" s="47" t="str">
        <f t="shared" si="7"/>
        <v xml:space="preserve">N/A; </v>
      </c>
      <c r="AT8" s="47">
        <f t="shared" si="13"/>
        <v>1</v>
      </c>
      <c r="AU8" s="48">
        <v>0</v>
      </c>
      <c r="AV8" s="48">
        <v>0</v>
      </c>
      <c r="AW8" s="48">
        <v>0</v>
      </c>
      <c r="AX8" s="48">
        <v>0</v>
      </c>
      <c r="AY8" s="48">
        <v>0</v>
      </c>
      <c r="AZ8" s="48">
        <v>0</v>
      </c>
      <c r="BA8" s="48">
        <v>1</v>
      </c>
      <c r="BB8" s="10" t="str">
        <f t="shared" si="8"/>
        <v>Data Extraction; Physical Systems; Backdoor Access; Remote Code Execution/Download</v>
      </c>
      <c r="BC8" s="11" t="str">
        <f t="shared" si="9"/>
        <v xml:space="preserve">Data Extraction; Physical Systems; Backdoor Access; Remote Code Execution/Download; </v>
      </c>
      <c r="BD8" s="11">
        <f t="shared" si="14"/>
        <v>1110100000</v>
      </c>
      <c r="BE8" s="12">
        <v>1</v>
      </c>
      <c r="BF8" s="12">
        <v>1</v>
      </c>
      <c r="BG8" s="12">
        <v>1</v>
      </c>
      <c r="BH8" s="12">
        <v>0</v>
      </c>
      <c r="BI8" s="12">
        <v>1</v>
      </c>
      <c r="BJ8" s="12">
        <v>0</v>
      </c>
      <c r="BK8" s="12">
        <v>0</v>
      </c>
      <c r="BL8" s="12">
        <v>0</v>
      </c>
      <c r="BM8" s="12">
        <v>0</v>
      </c>
      <c r="BN8" s="12">
        <v>0</v>
      </c>
      <c r="BO8" s="49" t="s">
        <v>20</v>
      </c>
      <c r="BP8" s="50" t="s">
        <v>18</v>
      </c>
      <c r="BQ8" s="51">
        <f t="shared" si="15"/>
        <v>2018</v>
      </c>
      <c r="BR8" s="52">
        <f t="shared" si="16"/>
        <v>1</v>
      </c>
      <c r="BS8" s="59">
        <v>4</v>
      </c>
      <c r="BT8" s="59">
        <v>5</v>
      </c>
      <c r="BU8">
        <f t="shared" si="17"/>
        <v>0</v>
      </c>
    </row>
    <row r="9" spans="1:74" x14ac:dyDescent="0.2">
      <c r="A9" s="2">
        <v>42395</v>
      </c>
      <c r="B9" s="47" t="s">
        <v>111</v>
      </c>
      <c r="C9" s="3" t="s">
        <v>1</v>
      </c>
      <c r="D9" s="44" t="s">
        <v>112</v>
      </c>
      <c r="E9" s="21" t="s">
        <v>113</v>
      </c>
      <c r="F9" s="45" t="s">
        <v>114</v>
      </c>
      <c r="G9" s="45" t="s">
        <v>114</v>
      </c>
      <c r="H9" s="45" t="s">
        <v>115</v>
      </c>
      <c r="I9" s="45" t="str">
        <f t="shared" si="0"/>
        <v>1st Party OS/Applications</v>
      </c>
      <c r="J9" s="10" t="str">
        <f t="shared" si="1"/>
        <v xml:space="preserve">1st Party OS/Applications, </v>
      </c>
      <c r="K9" s="57">
        <f t="shared" si="10"/>
        <v>1000000</v>
      </c>
      <c r="L9" s="46">
        <v>1</v>
      </c>
      <c r="M9" s="46">
        <v>0</v>
      </c>
      <c r="N9" s="46">
        <v>0</v>
      </c>
      <c r="O9" s="46">
        <v>0</v>
      </c>
      <c r="P9" s="46">
        <v>0</v>
      </c>
      <c r="Q9" s="46">
        <v>0</v>
      </c>
      <c r="R9" s="46">
        <v>0</v>
      </c>
      <c r="S9" s="11" t="str">
        <f t="shared" si="2"/>
        <v>Unknown, Other, or N/A</v>
      </c>
      <c r="T9" s="10" t="str">
        <f t="shared" si="3"/>
        <v xml:space="preserve">Unknown, Other, or N/A; </v>
      </c>
      <c r="U9" s="57">
        <f t="shared" si="11"/>
        <v>1</v>
      </c>
      <c r="V9" s="12">
        <v>0</v>
      </c>
      <c r="W9" s="12">
        <v>0</v>
      </c>
      <c r="X9" s="12">
        <v>0</v>
      </c>
      <c r="Y9" s="12">
        <v>0</v>
      </c>
      <c r="Z9" s="12">
        <v>0</v>
      </c>
      <c r="AA9" s="12">
        <v>0</v>
      </c>
      <c r="AB9" s="12">
        <v>1</v>
      </c>
      <c r="AC9" s="11" t="str">
        <f t="shared" si="4"/>
        <v>Direct Download; Supply Chain Service Provider</v>
      </c>
      <c r="AD9" s="6" t="str">
        <f t="shared" si="5"/>
        <v xml:space="preserve">Direct Download; Supply Chain Service Provider; </v>
      </c>
      <c r="AE9" s="91">
        <f t="shared" si="12"/>
        <v>10010</v>
      </c>
      <c r="AF9" s="7">
        <v>0</v>
      </c>
      <c r="AG9" s="7">
        <v>0</v>
      </c>
      <c r="AH9" s="7">
        <v>0</v>
      </c>
      <c r="AI9" s="7">
        <v>0</v>
      </c>
      <c r="AJ9" s="7">
        <v>0</v>
      </c>
      <c r="AK9" s="7">
        <v>0</v>
      </c>
      <c r="AL9" s="7">
        <v>0</v>
      </c>
      <c r="AM9" s="7">
        <v>1</v>
      </c>
      <c r="AN9" s="7">
        <v>0</v>
      </c>
      <c r="AO9" s="7">
        <v>0</v>
      </c>
      <c r="AP9" s="7">
        <v>1</v>
      </c>
      <c r="AQ9" s="7">
        <v>0</v>
      </c>
      <c r="AR9" s="8" t="str">
        <f t="shared" si="6"/>
        <v>Firmware Editing; Code Injection</v>
      </c>
      <c r="AS9" s="47" t="str">
        <f t="shared" si="7"/>
        <v xml:space="preserve">Firmware Editing; Code Injection; </v>
      </c>
      <c r="AT9" s="47">
        <f t="shared" si="13"/>
        <v>1010</v>
      </c>
      <c r="AU9" s="48">
        <v>0</v>
      </c>
      <c r="AV9" s="48">
        <v>0</v>
      </c>
      <c r="AW9" s="48">
        <v>0</v>
      </c>
      <c r="AX9" s="48">
        <v>1</v>
      </c>
      <c r="AY9" s="48">
        <v>0</v>
      </c>
      <c r="AZ9" s="48">
        <v>1</v>
      </c>
      <c r="BA9" s="48">
        <v>0</v>
      </c>
      <c r="BB9" s="10" t="str">
        <f t="shared" si="8"/>
        <v>Physical Systems; Backdoor Access; Remote Code Execution/Download</v>
      </c>
      <c r="BC9" s="11" t="str">
        <f t="shared" si="9"/>
        <v xml:space="preserve">Physical Systems; Backdoor Access; Remote Code Execution/Download; </v>
      </c>
      <c r="BD9" s="11">
        <f t="shared" si="14"/>
        <v>110100000</v>
      </c>
      <c r="BE9" s="12">
        <v>0</v>
      </c>
      <c r="BF9" s="12">
        <v>1</v>
      </c>
      <c r="BG9" s="12">
        <v>1</v>
      </c>
      <c r="BH9" s="12">
        <v>0</v>
      </c>
      <c r="BI9" s="12">
        <v>1</v>
      </c>
      <c r="BJ9" s="12">
        <v>0</v>
      </c>
      <c r="BK9" s="12">
        <v>0</v>
      </c>
      <c r="BL9" s="12">
        <v>0</v>
      </c>
      <c r="BM9" s="12">
        <v>0</v>
      </c>
      <c r="BN9" s="12">
        <v>0</v>
      </c>
      <c r="BO9" s="49" t="s">
        <v>22</v>
      </c>
      <c r="BP9" s="50" t="s">
        <v>22</v>
      </c>
      <c r="BQ9" s="51">
        <f t="shared" si="15"/>
        <v>2016</v>
      </c>
      <c r="BR9" s="52">
        <f t="shared" si="16"/>
        <v>1</v>
      </c>
      <c r="BS9" s="59">
        <v>2</v>
      </c>
      <c r="BT9" s="59">
        <v>5</v>
      </c>
      <c r="BU9">
        <f t="shared" si="17"/>
        <v>0</v>
      </c>
    </row>
    <row r="10" spans="1:74" x14ac:dyDescent="0.2">
      <c r="A10" s="2">
        <v>43549</v>
      </c>
      <c r="B10" s="47" t="s">
        <v>116</v>
      </c>
      <c r="C10" s="3" t="s">
        <v>0</v>
      </c>
      <c r="D10" s="44" t="s">
        <v>117</v>
      </c>
      <c r="E10" s="4" t="s">
        <v>118</v>
      </c>
      <c r="F10" s="45" t="s">
        <v>119</v>
      </c>
      <c r="G10" s="45" t="s">
        <v>120</v>
      </c>
      <c r="H10" s="45" t="s">
        <v>121</v>
      </c>
      <c r="I10" s="45" t="str">
        <f t="shared" si="0"/>
        <v>1st Party OS/Applications</v>
      </c>
      <c r="J10" s="10" t="str">
        <f t="shared" si="1"/>
        <v xml:space="preserve">1st Party OS/Applications, </v>
      </c>
      <c r="K10" s="57">
        <f t="shared" si="10"/>
        <v>1000000</v>
      </c>
      <c r="L10" s="46">
        <v>1</v>
      </c>
      <c r="M10" s="46">
        <v>0</v>
      </c>
      <c r="N10" s="46">
        <v>0</v>
      </c>
      <c r="O10" s="46">
        <v>0</v>
      </c>
      <c r="P10" s="46">
        <v>0</v>
      </c>
      <c r="Q10" s="46">
        <v>0</v>
      </c>
      <c r="R10" s="46">
        <v>0</v>
      </c>
      <c r="S10" s="11" t="str">
        <f t="shared" si="2"/>
        <v>Stolen/Purchased Certificate</v>
      </c>
      <c r="T10" s="10" t="str">
        <f t="shared" si="3"/>
        <v xml:space="preserve">Stolen/Purchased Certificate; </v>
      </c>
      <c r="U10" s="57">
        <f t="shared" si="11"/>
        <v>1000000</v>
      </c>
      <c r="V10" s="12">
        <v>1</v>
      </c>
      <c r="W10" s="12">
        <v>0</v>
      </c>
      <c r="X10" s="12">
        <v>0</v>
      </c>
      <c r="Y10" s="12">
        <v>0</v>
      </c>
      <c r="Z10" s="12">
        <v>0</v>
      </c>
      <c r="AA10" s="12">
        <v>0</v>
      </c>
      <c r="AB10" s="12">
        <v>0</v>
      </c>
      <c r="AC10" s="11" t="str">
        <f t="shared" si="4"/>
        <v>Hijacked Updates</v>
      </c>
      <c r="AD10" s="6" t="str">
        <f t="shared" si="5"/>
        <v xml:space="preserve">Hijacked Updates; </v>
      </c>
      <c r="AE10" s="91">
        <f t="shared" si="12"/>
        <v>10000000000</v>
      </c>
      <c r="AF10" s="7">
        <v>0</v>
      </c>
      <c r="AG10" s="7">
        <v>1</v>
      </c>
      <c r="AH10" s="7">
        <v>0</v>
      </c>
      <c r="AI10" s="7">
        <v>0</v>
      </c>
      <c r="AJ10" s="7">
        <v>0</v>
      </c>
      <c r="AK10" s="7">
        <v>0</v>
      </c>
      <c r="AL10" s="7">
        <v>0</v>
      </c>
      <c r="AM10" s="7">
        <v>0</v>
      </c>
      <c r="AN10" s="7">
        <v>0</v>
      </c>
      <c r="AO10" s="7">
        <v>0</v>
      </c>
      <c r="AP10" s="7">
        <v>0</v>
      </c>
      <c r="AQ10" s="7">
        <v>0</v>
      </c>
      <c r="AR10" s="8" t="str">
        <f t="shared" si="6"/>
        <v>N/A</v>
      </c>
      <c r="AS10" s="47" t="str">
        <f t="shared" si="7"/>
        <v xml:space="preserve">N/A; </v>
      </c>
      <c r="AT10" s="47">
        <f t="shared" si="13"/>
        <v>1</v>
      </c>
      <c r="AU10" s="48">
        <v>0</v>
      </c>
      <c r="AV10" s="48">
        <v>0</v>
      </c>
      <c r="AW10" s="48">
        <v>0</v>
      </c>
      <c r="AX10" s="48">
        <v>0</v>
      </c>
      <c r="AY10" s="48">
        <v>0</v>
      </c>
      <c r="AZ10" s="48">
        <v>0</v>
      </c>
      <c r="BA10" s="48">
        <v>1</v>
      </c>
      <c r="BB10" s="10" t="str">
        <f t="shared" si="8"/>
        <v>Data Extraction; Backdoor Access; Remote Code Execution/Download; Unknown or Other</v>
      </c>
      <c r="BC10" s="11" t="str">
        <f t="shared" si="9"/>
        <v xml:space="preserve">Data Extraction; Backdoor Access; Remote Code Execution/Download; Unknown or Other; </v>
      </c>
      <c r="BD10" s="11">
        <f t="shared" si="14"/>
        <v>1010100001</v>
      </c>
      <c r="BE10" s="12">
        <v>1</v>
      </c>
      <c r="BF10" s="12">
        <v>0</v>
      </c>
      <c r="BG10" s="12">
        <v>1</v>
      </c>
      <c r="BH10" s="12">
        <v>0</v>
      </c>
      <c r="BI10" s="12">
        <v>1</v>
      </c>
      <c r="BJ10" s="12">
        <v>0</v>
      </c>
      <c r="BK10" s="12">
        <v>0</v>
      </c>
      <c r="BL10" s="12">
        <v>0</v>
      </c>
      <c r="BM10" s="12">
        <v>0</v>
      </c>
      <c r="BN10" s="12">
        <v>1</v>
      </c>
      <c r="BO10" s="49" t="s">
        <v>122</v>
      </c>
      <c r="BP10" s="50" t="s">
        <v>18</v>
      </c>
      <c r="BQ10" s="51">
        <f t="shared" si="15"/>
        <v>2019</v>
      </c>
      <c r="BR10" s="52">
        <f t="shared" si="16"/>
        <v>1</v>
      </c>
      <c r="BS10" s="59">
        <v>3</v>
      </c>
      <c r="BT10" s="59">
        <v>2</v>
      </c>
      <c r="BU10">
        <f t="shared" si="17"/>
        <v>0</v>
      </c>
    </row>
    <row r="11" spans="1:74" x14ac:dyDescent="0.2">
      <c r="A11" s="14">
        <v>40391</v>
      </c>
      <c r="B11" s="47" t="s">
        <v>123</v>
      </c>
      <c r="C11" s="3" t="s">
        <v>0</v>
      </c>
      <c r="D11" s="44" t="s">
        <v>124</v>
      </c>
      <c r="E11" s="18" t="s">
        <v>125</v>
      </c>
      <c r="F11" s="45" t="s">
        <v>126</v>
      </c>
      <c r="G11" s="45" t="s">
        <v>127</v>
      </c>
      <c r="H11" s="45" t="s">
        <v>128</v>
      </c>
      <c r="I11" s="45" t="str">
        <f t="shared" si="0"/>
        <v>1st Party OS/Applications</v>
      </c>
      <c r="J11" s="10" t="str">
        <f t="shared" si="1"/>
        <v xml:space="preserve">1st Party OS/Applications, </v>
      </c>
      <c r="K11" s="57">
        <f t="shared" si="10"/>
        <v>1000000</v>
      </c>
      <c r="L11" s="46">
        <v>1</v>
      </c>
      <c r="M11" s="46">
        <v>0</v>
      </c>
      <c r="N11" s="46">
        <v>0</v>
      </c>
      <c r="O11" s="46">
        <v>0</v>
      </c>
      <c r="P11" s="46">
        <v>0</v>
      </c>
      <c r="Q11" s="46">
        <v>0</v>
      </c>
      <c r="R11" s="46">
        <v>0</v>
      </c>
      <c r="S11" s="11" t="str">
        <f t="shared" si="2"/>
        <v>Broken Signature System</v>
      </c>
      <c r="T11" s="10" t="str">
        <f t="shared" si="3"/>
        <v xml:space="preserve">Broken Signature System; </v>
      </c>
      <c r="U11" s="57">
        <f t="shared" si="11"/>
        <v>10</v>
      </c>
      <c r="V11" s="12">
        <v>0</v>
      </c>
      <c r="W11" s="12">
        <v>0</v>
      </c>
      <c r="X11" s="12">
        <v>0</v>
      </c>
      <c r="Y11" s="12">
        <v>0</v>
      </c>
      <c r="Z11" s="12">
        <v>0</v>
      </c>
      <c r="AA11" s="12">
        <v>1</v>
      </c>
      <c r="AB11" s="12">
        <v>0</v>
      </c>
      <c r="AC11" s="11" t="str">
        <f t="shared" si="4"/>
        <v>Hijacked Updates; Worm Component; Hardware Component</v>
      </c>
      <c r="AD11" s="6" t="str">
        <f t="shared" si="5"/>
        <v xml:space="preserve">Hijacked Updates; Worm Component; Hardware Component; </v>
      </c>
      <c r="AE11" s="91">
        <f t="shared" si="12"/>
        <v>10001100000</v>
      </c>
      <c r="AF11" s="7">
        <v>0</v>
      </c>
      <c r="AG11" s="7">
        <v>1</v>
      </c>
      <c r="AH11" s="7">
        <v>0</v>
      </c>
      <c r="AI11" s="7">
        <v>0</v>
      </c>
      <c r="AJ11" s="7">
        <v>0</v>
      </c>
      <c r="AK11" s="7">
        <v>1</v>
      </c>
      <c r="AL11" s="7">
        <v>1</v>
      </c>
      <c r="AM11" s="7">
        <v>0</v>
      </c>
      <c r="AN11" s="7">
        <v>0</v>
      </c>
      <c r="AO11" s="7">
        <v>0</v>
      </c>
      <c r="AP11" s="7">
        <v>0</v>
      </c>
      <c r="AQ11" s="7">
        <v>0</v>
      </c>
      <c r="AR11" s="8" t="str">
        <f t="shared" si="6"/>
        <v>N/A</v>
      </c>
      <c r="AS11" s="47" t="str">
        <f t="shared" si="7"/>
        <v xml:space="preserve">N/A; </v>
      </c>
      <c r="AT11" s="47">
        <f t="shared" si="13"/>
        <v>1</v>
      </c>
      <c r="AU11" s="48">
        <v>0</v>
      </c>
      <c r="AV11" s="48">
        <v>0</v>
      </c>
      <c r="AW11" s="48">
        <v>0</v>
      </c>
      <c r="AX11" s="48">
        <v>0</v>
      </c>
      <c r="AY11" s="48">
        <v>0</v>
      </c>
      <c r="AZ11" s="48">
        <v>0</v>
      </c>
      <c r="BA11" s="48">
        <v>1</v>
      </c>
      <c r="BB11" s="10" t="str">
        <f t="shared" si="8"/>
        <v>Data Extraction; Backdoor Access; Remote Code Execution/Download</v>
      </c>
      <c r="BC11" s="11" t="str">
        <f t="shared" si="9"/>
        <v xml:space="preserve">Data Extraction; Backdoor Access; Remote Code Execution/Download; </v>
      </c>
      <c r="BD11" s="11">
        <f t="shared" si="14"/>
        <v>1010100000</v>
      </c>
      <c r="BE11" s="12">
        <v>1</v>
      </c>
      <c r="BF11" s="12">
        <v>0</v>
      </c>
      <c r="BG11" s="12">
        <v>1</v>
      </c>
      <c r="BH11" s="12">
        <v>0</v>
      </c>
      <c r="BI11" s="12">
        <v>1</v>
      </c>
      <c r="BJ11" s="12">
        <v>0</v>
      </c>
      <c r="BK11" s="12">
        <v>0</v>
      </c>
      <c r="BL11" s="12">
        <v>0</v>
      </c>
      <c r="BM11" s="12">
        <v>0</v>
      </c>
      <c r="BN11" s="12">
        <v>0</v>
      </c>
      <c r="BO11" s="49" t="s">
        <v>20</v>
      </c>
      <c r="BP11" s="50" t="s">
        <v>18</v>
      </c>
      <c r="BQ11" s="51">
        <f t="shared" si="15"/>
        <v>2010</v>
      </c>
      <c r="BR11" s="52">
        <f t="shared" si="16"/>
        <v>1</v>
      </c>
      <c r="BS11" s="59">
        <v>4</v>
      </c>
      <c r="BT11" s="59">
        <v>2</v>
      </c>
      <c r="BU11">
        <f t="shared" si="17"/>
        <v>0</v>
      </c>
    </row>
    <row r="12" spans="1:74" x14ac:dyDescent="0.2">
      <c r="A12" s="2">
        <v>43194</v>
      </c>
      <c r="B12" s="47" t="s">
        <v>129</v>
      </c>
      <c r="C12" s="3" t="s">
        <v>1</v>
      </c>
      <c r="D12" s="44" t="s">
        <v>130</v>
      </c>
      <c r="E12" s="4" t="s">
        <v>131</v>
      </c>
      <c r="F12" s="45" t="s">
        <v>132</v>
      </c>
      <c r="G12" s="45" t="s">
        <v>127</v>
      </c>
      <c r="H12" s="45" t="s">
        <v>92</v>
      </c>
      <c r="I12" s="45" t="str">
        <f t="shared" si="0"/>
        <v>1st Party OS/Applications</v>
      </c>
      <c r="J12" s="10" t="str">
        <f t="shared" si="1"/>
        <v xml:space="preserve">1st Party OS/Applications, </v>
      </c>
      <c r="K12" s="57">
        <f t="shared" si="10"/>
        <v>1000000</v>
      </c>
      <c r="L12" s="46">
        <v>1</v>
      </c>
      <c r="M12" s="46">
        <v>0</v>
      </c>
      <c r="N12" s="46">
        <v>0</v>
      </c>
      <c r="O12" s="46">
        <v>0</v>
      </c>
      <c r="P12" s="46">
        <v>0</v>
      </c>
      <c r="Q12" s="46">
        <v>0</v>
      </c>
      <c r="R12" s="46">
        <v>0</v>
      </c>
      <c r="S12" s="11" t="str">
        <f t="shared" si="2"/>
        <v>Unknown, Other, or N/A</v>
      </c>
      <c r="T12" s="10" t="str">
        <f t="shared" si="3"/>
        <v xml:space="preserve">Unknown, Other, or N/A; </v>
      </c>
      <c r="U12" s="57">
        <f t="shared" si="11"/>
        <v>1</v>
      </c>
      <c r="V12" s="12">
        <v>0</v>
      </c>
      <c r="W12" s="12">
        <v>0</v>
      </c>
      <c r="X12" s="12">
        <v>0</v>
      </c>
      <c r="Y12" s="12">
        <v>0</v>
      </c>
      <c r="Z12" s="12">
        <v>0</v>
      </c>
      <c r="AA12" s="12">
        <v>0</v>
      </c>
      <c r="AB12" s="12">
        <v>1</v>
      </c>
      <c r="AC12" s="11" t="str">
        <f t="shared" si="4"/>
        <v>Phishing</v>
      </c>
      <c r="AD12" s="6" t="str">
        <f t="shared" si="5"/>
        <v xml:space="preserve">Phishing; </v>
      </c>
      <c r="AE12" s="91">
        <f t="shared" si="12"/>
        <v>1000</v>
      </c>
      <c r="AF12" s="7">
        <v>0</v>
      </c>
      <c r="AG12" s="7">
        <v>0</v>
      </c>
      <c r="AH12" s="7">
        <v>0</v>
      </c>
      <c r="AI12" s="7">
        <v>0</v>
      </c>
      <c r="AJ12" s="7">
        <v>0</v>
      </c>
      <c r="AK12" s="7">
        <v>0</v>
      </c>
      <c r="AL12" s="7">
        <v>0</v>
      </c>
      <c r="AM12" s="7">
        <v>0</v>
      </c>
      <c r="AN12" s="7">
        <v>1</v>
      </c>
      <c r="AO12" s="7">
        <v>0</v>
      </c>
      <c r="AP12" s="7">
        <v>0</v>
      </c>
      <c r="AQ12" s="7">
        <v>0</v>
      </c>
      <c r="AR12" s="8" t="str">
        <f t="shared" si="6"/>
        <v>Code Injection</v>
      </c>
      <c r="AS12" s="47" t="str">
        <f t="shared" si="7"/>
        <v xml:space="preserve">Code Injection; </v>
      </c>
      <c r="AT12" s="47">
        <f t="shared" si="13"/>
        <v>10</v>
      </c>
      <c r="AU12" s="48">
        <v>0</v>
      </c>
      <c r="AV12" s="48">
        <v>0</v>
      </c>
      <c r="AW12" s="48">
        <v>0</v>
      </c>
      <c r="AX12" s="48">
        <v>0</v>
      </c>
      <c r="AY12" s="48">
        <v>0</v>
      </c>
      <c r="AZ12" s="48">
        <v>1</v>
      </c>
      <c r="BA12" s="48">
        <v>0</v>
      </c>
      <c r="BB12" s="10" t="str">
        <f t="shared" si="8"/>
        <v>Remote Code Execution/Download</v>
      </c>
      <c r="BC12" s="11" t="str">
        <f t="shared" si="9"/>
        <v xml:space="preserve">Remote Code Execution/Download; </v>
      </c>
      <c r="BD12" s="11">
        <f t="shared" si="14"/>
        <v>100000</v>
      </c>
      <c r="BE12" s="12">
        <v>0</v>
      </c>
      <c r="BF12" s="12">
        <v>0</v>
      </c>
      <c r="BG12" s="12">
        <v>0</v>
      </c>
      <c r="BH12" s="12">
        <v>0</v>
      </c>
      <c r="BI12" s="12">
        <v>1</v>
      </c>
      <c r="BJ12" s="12">
        <v>0</v>
      </c>
      <c r="BK12" s="12">
        <v>0</v>
      </c>
      <c r="BL12" s="12">
        <v>0</v>
      </c>
      <c r="BM12" s="12">
        <v>0</v>
      </c>
      <c r="BN12" s="12">
        <v>0</v>
      </c>
      <c r="BO12" s="49" t="s">
        <v>22</v>
      </c>
      <c r="BP12" s="50" t="s">
        <v>22</v>
      </c>
      <c r="BQ12" s="51">
        <f t="shared" si="15"/>
        <v>2018</v>
      </c>
      <c r="BR12" s="52">
        <f t="shared" si="16"/>
        <v>1</v>
      </c>
      <c r="BS12" s="59">
        <v>2</v>
      </c>
      <c r="BT12" s="59">
        <v>3</v>
      </c>
      <c r="BU12">
        <f t="shared" si="17"/>
        <v>0</v>
      </c>
    </row>
    <row r="13" spans="1:74" x14ac:dyDescent="0.2">
      <c r="A13" s="53">
        <v>43839</v>
      </c>
      <c r="B13" s="47" t="s">
        <v>133</v>
      </c>
      <c r="C13" s="15" t="s">
        <v>0</v>
      </c>
      <c r="D13" s="54" t="s">
        <v>134</v>
      </c>
      <c r="E13" s="73" t="s">
        <v>135</v>
      </c>
      <c r="F13" s="45" t="s">
        <v>136</v>
      </c>
      <c r="G13" s="45" t="s">
        <v>137</v>
      </c>
      <c r="H13" s="45" t="s">
        <v>138</v>
      </c>
      <c r="I13" s="45" t="str">
        <f t="shared" si="0"/>
        <v>1st Party OS/Applications</v>
      </c>
      <c r="J13" s="10" t="str">
        <f t="shared" si="1"/>
        <v xml:space="preserve">1st Party OS/Applications, </v>
      </c>
      <c r="K13" s="57">
        <f t="shared" si="10"/>
        <v>1000000</v>
      </c>
      <c r="L13" s="46">
        <v>1</v>
      </c>
      <c r="M13" s="46">
        <v>0</v>
      </c>
      <c r="N13" s="46">
        <v>0</v>
      </c>
      <c r="O13" s="46">
        <v>0</v>
      </c>
      <c r="P13" s="46">
        <v>0</v>
      </c>
      <c r="Q13" s="46">
        <v>0</v>
      </c>
      <c r="R13" s="46">
        <v>0</v>
      </c>
      <c r="S13" s="11" t="str">
        <f t="shared" si="2"/>
        <v>Self-signed/Unsigned; Unknown, Other, or N/A</v>
      </c>
      <c r="T13" s="10" t="str">
        <f t="shared" si="3"/>
        <v xml:space="preserve">Self-signed/Unsigned; Unknown, Other, or N/A; </v>
      </c>
      <c r="U13" s="57">
        <f t="shared" si="11"/>
        <v>101</v>
      </c>
      <c r="V13" s="12">
        <v>0</v>
      </c>
      <c r="W13" s="12">
        <v>0</v>
      </c>
      <c r="X13" s="12">
        <v>0</v>
      </c>
      <c r="Y13" s="12">
        <v>0</v>
      </c>
      <c r="Z13" s="12">
        <v>1</v>
      </c>
      <c r="AA13" s="12">
        <v>0</v>
      </c>
      <c r="AB13" s="12">
        <v>1</v>
      </c>
      <c r="AC13" s="11" t="str">
        <f t="shared" si="4"/>
        <v>Supply Chain Service Provider</v>
      </c>
      <c r="AD13" s="6" t="str">
        <f t="shared" si="5"/>
        <v xml:space="preserve">Supply Chain Service Provider; </v>
      </c>
      <c r="AE13" s="91">
        <f t="shared" si="12"/>
        <v>10</v>
      </c>
      <c r="AF13" s="7">
        <v>0</v>
      </c>
      <c r="AG13" s="7">
        <v>0</v>
      </c>
      <c r="AH13" s="7">
        <v>0</v>
      </c>
      <c r="AI13" s="7">
        <v>0</v>
      </c>
      <c r="AJ13" s="7">
        <v>0</v>
      </c>
      <c r="AK13" s="7">
        <v>0</v>
      </c>
      <c r="AL13" s="7">
        <v>0</v>
      </c>
      <c r="AM13" s="7">
        <v>0</v>
      </c>
      <c r="AN13" s="7">
        <v>0</v>
      </c>
      <c r="AO13" s="7">
        <v>0</v>
      </c>
      <c r="AP13" s="7">
        <v>1</v>
      </c>
      <c r="AQ13" s="7">
        <v>0</v>
      </c>
      <c r="AR13" s="8" t="str">
        <f t="shared" si="6"/>
        <v>N/A</v>
      </c>
      <c r="AS13" s="47" t="str">
        <f t="shared" si="7"/>
        <v xml:space="preserve">N/A; </v>
      </c>
      <c r="AT13" s="47">
        <f t="shared" si="13"/>
        <v>1</v>
      </c>
      <c r="AU13" s="48">
        <v>0</v>
      </c>
      <c r="AV13" s="48">
        <v>0</v>
      </c>
      <c r="AW13" s="48">
        <v>0</v>
      </c>
      <c r="AX13" s="48">
        <v>0</v>
      </c>
      <c r="AY13" s="48">
        <v>0</v>
      </c>
      <c r="AZ13" s="48">
        <v>0</v>
      </c>
      <c r="BA13" s="48">
        <v>1</v>
      </c>
      <c r="BB13" s="10" t="str">
        <f t="shared" si="8"/>
        <v>Remote Code Execution/Download; Adware</v>
      </c>
      <c r="BC13" s="11" t="str">
        <f t="shared" si="9"/>
        <v xml:space="preserve">Remote Code Execution/Download; Adware; </v>
      </c>
      <c r="BD13" s="11">
        <f t="shared" si="14"/>
        <v>110000</v>
      </c>
      <c r="BE13" s="12">
        <v>0</v>
      </c>
      <c r="BF13" s="12">
        <v>0</v>
      </c>
      <c r="BG13" s="12">
        <v>0</v>
      </c>
      <c r="BH13" s="12">
        <v>0</v>
      </c>
      <c r="BI13" s="12">
        <v>1</v>
      </c>
      <c r="BJ13" s="12">
        <v>1</v>
      </c>
      <c r="BK13" s="12">
        <v>0</v>
      </c>
      <c r="BL13" s="12">
        <v>0</v>
      </c>
      <c r="BM13" s="12">
        <v>0</v>
      </c>
      <c r="BN13" s="12">
        <v>0</v>
      </c>
      <c r="BO13" s="49" t="s">
        <v>139</v>
      </c>
      <c r="BP13" s="50" t="s">
        <v>19</v>
      </c>
      <c r="BQ13" s="51">
        <f t="shared" si="15"/>
        <v>2020</v>
      </c>
      <c r="BR13" s="52">
        <f t="shared" si="16"/>
        <v>1</v>
      </c>
      <c r="BS13" s="59">
        <v>1</v>
      </c>
      <c r="BT13" s="59">
        <v>3</v>
      </c>
      <c r="BU13">
        <f t="shared" si="17"/>
        <v>0</v>
      </c>
    </row>
    <row r="14" spans="1:74" x14ac:dyDescent="0.2">
      <c r="A14" s="2">
        <v>43263</v>
      </c>
      <c r="B14" s="47" t="s">
        <v>140</v>
      </c>
      <c r="C14" s="3" t="s">
        <v>1</v>
      </c>
      <c r="D14" s="44" t="s">
        <v>141</v>
      </c>
      <c r="E14" s="4" t="s">
        <v>142</v>
      </c>
      <c r="F14" s="45" t="s">
        <v>143</v>
      </c>
      <c r="G14" s="45" t="s">
        <v>144</v>
      </c>
      <c r="H14" s="45" t="s">
        <v>145</v>
      </c>
      <c r="I14" s="45" t="str">
        <f t="shared" si="0"/>
        <v>1st Party OS/Applications</v>
      </c>
      <c r="J14" s="10" t="str">
        <f t="shared" si="1"/>
        <v xml:space="preserve">1st Party OS/Applications, </v>
      </c>
      <c r="K14" s="57">
        <f t="shared" si="10"/>
        <v>1000000</v>
      </c>
      <c r="L14" s="46">
        <v>1</v>
      </c>
      <c r="M14" s="46">
        <v>0</v>
      </c>
      <c r="N14" s="46">
        <v>0</v>
      </c>
      <c r="O14" s="46">
        <v>0</v>
      </c>
      <c r="P14" s="46">
        <v>0</v>
      </c>
      <c r="Q14" s="46">
        <v>0</v>
      </c>
      <c r="R14" s="46">
        <v>0</v>
      </c>
      <c r="S14" s="11" t="str">
        <f t="shared" si="2"/>
        <v>Broken Signature System</v>
      </c>
      <c r="T14" s="10" t="str">
        <f t="shared" si="3"/>
        <v xml:space="preserve">Broken Signature System; </v>
      </c>
      <c r="U14" s="57">
        <f t="shared" si="11"/>
        <v>10</v>
      </c>
      <c r="V14" s="12">
        <v>0</v>
      </c>
      <c r="W14" s="12">
        <v>0</v>
      </c>
      <c r="X14" s="12">
        <v>0</v>
      </c>
      <c r="Y14" s="12">
        <v>0</v>
      </c>
      <c r="Z14" s="12">
        <v>0</v>
      </c>
      <c r="AA14" s="12">
        <v>1</v>
      </c>
      <c r="AB14" s="12">
        <v>0</v>
      </c>
      <c r="AC14" s="11" t="str">
        <f t="shared" si="4"/>
        <v>Supply Chain Service Provider</v>
      </c>
      <c r="AD14" s="6" t="str">
        <f t="shared" si="5"/>
        <v xml:space="preserve">Supply Chain Service Provider; </v>
      </c>
      <c r="AE14" s="91">
        <f t="shared" si="12"/>
        <v>10</v>
      </c>
      <c r="AF14" s="7">
        <v>0</v>
      </c>
      <c r="AG14" s="7">
        <v>0</v>
      </c>
      <c r="AH14" s="7">
        <v>0</v>
      </c>
      <c r="AI14" s="7">
        <v>0</v>
      </c>
      <c r="AJ14" s="7">
        <v>0</v>
      </c>
      <c r="AK14" s="7">
        <v>0</v>
      </c>
      <c r="AL14" s="7">
        <v>0</v>
      </c>
      <c r="AM14" s="7">
        <v>0</v>
      </c>
      <c r="AN14" s="7">
        <v>0</v>
      </c>
      <c r="AO14" s="7">
        <v>0</v>
      </c>
      <c r="AP14" s="7">
        <v>1</v>
      </c>
      <c r="AQ14" s="7">
        <v>0</v>
      </c>
      <c r="AR14" s="8" t="str">
        <f t="shared" si="6"/>
        <v>Cryptography Error; Code Injection</v>
      </c>
      <c r="AS14" s="47" t="str">
        <f t="shared" si="7"/>
        <v xml:space="preserve">Cryptography Error; Code Injection; </v>
      </c>
      <c r="AT14" s="47">
        <f t="shared" si="13"/>
        <v>10010</v>
      </c>
      <c r="AU14" s="48">
        <v>0</v>
      </c>
      <c r="AV14" s="48">
        <v>0</v>
      </c>
      <c r="AW14" s="48">
        <v>1</v>
      </c>
      <c r="AX14" s="48">
        <v>0</v>
      </c>
      <c r="AY14" s="48">
        <v>0</v>
      </c>
      <c r="AZ14" s="48">
        <v>1</v>
      </c>
      <c r="BA14" s="48">
        <v>0</v>
      </c>
      <c r="BB14" s="10" t="str">
        <f t="shared" si="8"/>
        <v>Cryptominer</v>
      </c>
      <c r="BC14" s="11" t="str">
        <f t="shared" si="9"/>
        <v xml:space="preserve">Cryptominer; </v>
      </c>
      <c r="BD14" s="11">
        <f t="shared" si="14"/>
        <v>1000000</v>
      </c>
      <c r="BE14" s="12">
        <v>0</v>
      </c>
      <c r="BF14" s="12">
        <v>0</v>
      </c>
      <c r="BG14" s="12">
        <v>0</v>
      </c>
      <c r="BH14" s="12">
        <v>1</v>
      </c>
      <c r="BI14" s="12">
        <v>0</v>
      </c>
      <c r="BJ14" s="12">
        <v>0</v>
      </c>
      <c r="BK14" s="12">
        <v>0</v>
      </c>
      <c r="BL14" s="12">
        <v>0</v>
      </c>
      <c r="BM14" s="12">
        <v>0</v>
      </c>
      <c r="BN14" s="12">
        <v>0</v>
      </c>
      <c r="BO14" s="49" t="s">
        <v>22</v>
      </c>
      <c r="BP14" s="50" t="s">
        <v>22</v>
      </c>
      <c r="BQ14" s="51">
        <f t="shared" si="15"/>
        <v>2018</v>
      </c>
      <c r="BR14" s="52">
        <f t="shared" si="16"/>
        <v>1</v>
      </c>
      <c r="BS14" s="59">
        <v>3</v>
      </c>
      <c r="BT14" s="59">
        <v>3</v>
      </c>
      <c r="BU14">
        <f t="shared" si="17"/>
        <v>0</v>
      </c>
    </row>
    <row r="15" spans="1:74" x14ac:dyDescent="0.2">
      <c r="A15" s="53">
        <v>43843</v>
      </c>
      <c r="B15" s="47" t="s">
        <v>146</v>
      </c>
      <c r="C15" s="15" t="s">
        <v>1</v>
      </c>
      <c r="D15" s="44" t="s">
        <v>147</v>
      </c>
      <c r="E15" s="55" t="s">
        <v>148</v>
      </c>
      <c r="F15" s="45" t="s">
        <v>149</v>
      </c>
      <c r="G15" s="45" t="s">
        <v>127</v>
      </c>
      <c r="H15" s="45" t="s">
        <v>150</v>
      </c>
      <c r="I15" s="45" t="str">
        <f t="shared" si="0"/>
        <v>1st Party OS/Applications</v>
      </c>
      <c r="J15" s="10" t="str">
        <f t="shared" si="1"/>
        <v xml:space="preserve">1st Party OS/Applications, </v>
      </c>
      <c r="K15" s="57">
        <f t="shared" si="10"/>
        <v>1000000</v>
      </c>
      <c r="L15" s="46">
        <v>1</v>
      </c>
      <c r="M15" s="46">
        <v>0</v>
      </c>
      <c r="N15" s="46">
        <v>0</v>
      </c>
      <c r="O15" s="46">
        <v>0</v>
      </c>
      <c r="P15" s="46">
        <v>0</v>
      </c>
      <c r="Q15" s="46">
        <v>0</v>
      </c>
      <c r="R15" s="46">
        <v>0</v>
      </c>
      <c r="S15" s="11" t="str">
        <f t="shared" si="2"/>
        <v>Broken Signature System</v>
      </c>
      <c r="T15" s="10" t="str">
        <f t="shared" si="3"/>
        <v xml:space="preserve">Broken Signature System; </v>
      </c>
      <c r="U15" s="57">
        <f t="shared" si="11"/>
        <v>10</v>
      </c>
      <c r="V15" s="12">
        <v>0</v>
      </c>
      <c r="W15" s="12">
        <v>0</v>
      </c>
      <c r="X15" s="12">
        <v>0</v>
      </c>
      <c r="Y15" s="12">
        <v>0</v>
      </c>
      <c r="Z15" s="12">
        <v>0</v>
      </c>
      <c r="AA15" s="12">
        <v>1</v>
      </c>
      <c r="AB15" s="12">
        <v>0</v>
      </c>
      <c r="AC15" s="11" t="str">
        <f t="shared" si="4"/>
        <v>Supply Chain Service Provider</v>
      </c>
      <c r="AD15" s="6" t="str">
        <f t="shared" si="5"/>
        <v xml:space="preserve">Supply Chain Service Provider; </v>
      </c>
      <c r="AE15" s="91">
        <f t="shared" si="12"/>
        <v>10</v>
      </c>
      <c r="AF15" s="7">
        <v>0</v>
      </c>
      <c r="AG15" s="7">
        <v>0</v>
      </c>
      <c r="AH15" s="7">
        <v>0</v>
      </c>
      <c r="AI15" s="7">
        <v>0</v>
      </c>
      <c r="AJ15" s="7">
        <v>0</v>
      </c>
      <c r="AK15" s="7">
        <v>0</v>
      </c>
      <c r="AL15" s="7">
        <v>0</v>
      </c>
      <c r="AM15" s="7">
        <v>0</v>
      </c>
      <c r="AN15" s="7">
        <v>0</v>
      </c>
      <c r="AO15" s="7">
        <v>0</v>
      </c>
      <c r="AP15" s="7">
        <v>1</v>
      </c>
      <c r="AQ15" s="7">
        <v>0</v>
      </c>
      <c r="AR15" s="8" t="str">
        <f t="shared" si="6"/>
        <v>Cryptography Error; Code Injection</v>
      </c>
      <c r="AS15" s="47" t="str">
        <f t="shared" si="7"/>
        <v xml:space="preserve">Cryptography Error; Code Injection; </v>
      </c>
      <c r="AT15" s="47">
        <f t="shared" si="13"/>
        <v>10010</v>
      </c>
      <c r="AU15" s="48">
        <v>0</v>
      </c>
      <c r="AV15" s="48">
        <v>0</v>
      </c>
      <c r="AW15" s="48">
        <v>1</v>
      </c>
      <c r="AX15" s="48">
        <v>0</v>
      </c>
      <c r="AY15" s="48">
        <v>0</v>
      </c>
      <c r="AZ15" s="48">
        <v>1</v>
      </c>
      <c r="BA15" s="48">
        <v>0</v>
      </c>
      <c r="BB15" s="10" t="str">
        <f t="shared" si="8"/>
        <v>Remote Code Execution/Download</v>
      </c>
      <c r="BC15" s="11" t="str">
        <f t="shared" si="9"/>
        <v xml:space="preserve">Remote Code Execution/Download; </v>
      </c>
      <c r="BD15" s="11">
        <f t="shared" si="14"/>
        <v>100000</v>
      </c>
      <c r="BE15" s="12">
        <v>0</v>
      </c>
      <c r="BF15" s="12">
        <v>0</v>
      </c>
      <c r="BG15" s="12">
        <v>0</v>
      </c>
      <c r="BH15" s="12">
        <v>0</v>
      </c>
      <c r="BI15" s="12">
        <v>1</v>
      </c>
      <c r="BJ15" s="12">
        <v>0</v>
      </c>
      <c r="BK15" s="12">
        <v>0</v>
      </c>
      <c r="BL15" s="12">
        <v>0</v>
      </c>
      <c r="BM15" s="12">
        <v>0</v>
      </c>
      <c r="BN15" s="12">
        <v>0</v>
      </c>
      <c r="BO15" s="49" t="s">
        <v>22</v>
      </c>
      <c r="BP15" s="50" t="s">
        <v>22</v>
      </c>
      <c r="BQ15" s="51">
        <f t="shared" si="15"/>
        <v>2020</v>
      </c>
      <c r="BR15" s="52">
        <f t="shared" si="16"/>
        <v>1</v>
      </c>
      <c r="BS15" s="59">
        <v>3</v>
      </c>
      <c r="BT15" s="59">
        <v>3</v>
      </c>
      <c r="BU15">
        <f t="shared" si="17"/>
        <v>0</v>
      </c>
    </row>
    <row r="16" spans="1:74" x14ac:dyDescent="0.2">
      <c r="A16" s="2">
        <v>41695</v>
      </c>
      <c r="B16" s="47" t="s">
        <v>151</v>
      </c>
      <c r="C16" s="3" t="s">
        <v>1</v>
      </c>
      <c r="D16" s="44" t="s">
        <v>152</v>
      </c>
      <c r="E16" s="4" t="s">
        <v>153</v>
      </c>
      <c r="F16" s="45" t="s">
        <v>154</v>
      </c>
      <c r="G16" s="45" t="s">
        <v>155</v>
      </c>
      <c r="H16" s="45" t="s">
        <v>156</v>
      </c>
      <c r="I16" s="45" t="str">
        <f t="shared" si="0"/>
        <v>1st Party OS/Applications</v>
      </c>
      <c r="J16" s="10" t="str">
        <f t="shared" si="1"/>
        <v xml:space="preserve">1st Party OS/Applications, </v>
      </c>
      <c r="K16" s="57">
        <f t="shared" si="10"/>
        <v>1000000</v>
      </c>
      <c r="L16" s="46">
        <v>1</v>
      </c>
      <c r="M16" s="46">
        <v>0</v>
      </c>
      <c r="N16" s="46">
        <v>0</v>
      </c>
      <c r="O16" s="46">
        <v>0</v>
      </c>
      <c r="P16" s="46">
        <v>0</v>
      </c>
      <c r="Q16" s="46">
        <v>0</v>
      </c>
      <c r="R16" s="46">
        <v>0</v>
      </c>
      <c r="S16" s="11" t="str">
        <f t="shared" si="2"/>
        <v>Unknown, Other, or N/A</v>
      </c>
      <c r="T16" s="10" t="str">
        <f t="shared" si="3"/>
        <v xml:space="preserve">Unknown, Other, or N/A; </v>
      </c>
      <c r="U16" s="57">
        <f t="shared" si="11"/>
        <v>1</v>
      </c>
      <c r="V16" s="12">
        <v>0</v>
      </c>
      <c r="W16" s="12">
        <v>0</v>
      </c>
      <c r="X16" s="12">
        <v>0</v>
      </c>
      <c r="Y16" s="12">
        <v>0</v>
      </c>
      <c r="Z16" s="12">
        <v>0</v>
      </c>
      <c r="AA16" s="12">
        <v>0</v>
      </c>
      <c r="AB16" s="12">
        <v>1</v>
      </c>
      <c r="AC16" s="11" t="str">
        <f t="shared" si="4"/>
        <v>Unknown, N/A, or Other</v>
      </c>
      <c r="AD16" s="6" t="str">
        <f t="shared" si="5"/>
        <v xml:space="preserve">Unknown, N/A, or Other; </v>
      </c>
      <c r="AE16" s="91">
        <f t="shared" si="12"/>
        <v>1</v>
      </c>
      <c r="AF16" s="7">
        <v>0</v>
      </c>
      <c r="AG16" s="7">
        <v>0</v>
      </c>
      <c r="AH16" s="7">
        <v>0</v>
      </c>
      <c r="AI16" s="7">
        <v>0</v>
      </c>
      <c r="AJ16" s="7">
        <v>0</v>
      </c>
      <c r="AK16" s="7">
        <v>0</v>
      </c>
      <c r="AL16" s="7">
        <v>0</v>
      </c>
      <c r="AM16" s="7">
        <v>0</v>
      </c>
      <c r="AN16" s="7">
        <v>0</v>
      </c>
      <c r="AO16" s="7">
        <v>0</v>
      </c>
      <c r="AP16" s="7">
        <v>0</v>
      </c>
      <c r="AQ16" s="7">
        <v>1</v>
      </c>
      <c r="AR16" s="8" t="str">
        <f t="shared" si="6"/>
        <v>Credential Theft; Certificate Theft</v>
      </c>
      <c r="AS16" s="47" t="str">
        <f t="shared" si="7"/>
        <v xml:space="preserve">Credential Theft; Certificate Theft; </v>
      </c>
      <c r="AT16" s="47">
        <f t="shared" si="13"/>
        <v>1100000</v>
      </c>
      <c r="AU16" s="48">
        <v>1</v>
      </c>
      <c r="AV16" s="48">
        <v>1</v>
      </c>
      <c r="AW16" s="48">
        <v>0</v>
      </c>
      <c r="AX16" s="48">
        <v>0</v>
      </c>
      <c r="AY16" s="48">
        <v>0</v>
      </c>
      <c r="AZ16" s="48">
        <v>0</v>
      </c>
      <c r="BA16" s="48">
        <v>0</v>
      </c>
      <c r="BB16" s="10" t="str">
        <f t="shared" si="8"/>
        <v>Data Extraction</v>
      </c>
      <c r="BC16" s="11" t="str">
        <f t="shared" si="9"/>
        <v xml:space="preserve">Data Extraction; </v>
      </c>
      <c r="BD16" s="11">
        <f t="shared" si="14"/>
        <v>1000000000</v>
      </c>
      <c r="BE16" s="12">
        <v>1</v>
      </c>
      <c r="BF16" s="12">
        <v>0</v>
      </c>
      <c r="BG16" s="12">
        <v>0</v>
      </c>
      <c r="BH16" s="12">
        <v>0</v>
      </c>
      <c r="BI16" s="12">
        <v>0</v>
      </c>
      <c r="BJ16" s="12">
        <v>0</v>
      </c>
      <c r="BK16" s="12">
        <v>0</v>
      </c>
      <c r="BL16" s="12">
        <v>0</v>
      </c>
      <c r="BM16" s="12">
        <v>0</v>
      </c>
      <c r="BN16" s="12">
        <v>0</v>
      </c>
      <c r="BO16" s="49" t="s">
        <v>22</v>
      </c>
      <c r="BP16" s="50" t="s">
        <v>22</v>
      </c>
      <c r="BQ16" s="51">
        <f t="shared" si="15"/>
        <v>2014</v>
      </c>
      <c r="BR16" s="52">
        <f t="shared" si="16"/>
        <v>1</v>
      </c>
      <c r="BS16" s="59">
        <v>3</v>
      </c>
      <c r="BT16" s="59">
        <v>3</v>
      </c>
      <c r="BU16">
        <f t="shared" si="17"/>
        <v>0</v>
      </c>
    </row>
    <row r="17" spans="1:73" x14ac:dyDescent="0.2">
      <c r="A17" s="14">
        <v>43610</v>
      </c>
      <c r="B17" s="47" t="s">
        <v>157</v>
      </c>
      <c r="C17" s="15" t="s">
        <v>0</v>
      </c>
      <c r="D17" s="44" t="s">
        <v>158</v>
      </c>
      <c r="E17" s="18" t="s">
        <v>159</v>
      </c>
      <c r="F17" s="45" t="s">
        <v>160</v>
      </c>
      <c r="G17" s="45" t="s">
        <v>161</v>
      </c>
      <c r="H17" s="45" t="s">
        <v>162</v>
      </c>
      <c r="I17" s="45" t="str">
        <f t="shared" si="0"/>
        <v>1st Party OS/Applications, 1st Party Firmware</v>
      </c>
      <c r="J17" s="10" t="str">
        <f t="shared" si="1"/>
        <v xml:space="preserve">1st Party OS/Applications, 1st Party Firmware, </v>
      </c>
      <c r="K17" s="57">
        <f t="shared" si="10"/>
        <v>1100000</v>
      </c>
      <c r="L17" s="46">
        <v>1</v>
      </c>
      <c r="M17" s="46">
        <v>1</v>
      </c>
      <c r="N17" s="46">
        <v>0</v>
      </c>
      <c r="O17" s="46">
        <v>0</v>
      </c>
      <c r="P17" s="46">
        <v>0</v>
      </c>
      <c r="Q17" s="46">
        <v>0</v>
      </c>
      <c r="R17" s="46">
        <v>0</v>
      </c>
      <c r="S17" s="11" t="str">
        <f t="shared" si="2"/>
        <v>Unknown, Other, or N/A</v>
      </c>
      <c r="T17" s="10" t="str">
        <f t="shared" si="3"/>
        <v xml:space="preserve">Unknown, Other, or N/A; </v>
      </c>
      <c r="U17" s="57">
        <f t="shared" si="11"/>
        <v>1</v>
      </c>
      <c r="V17" s="12">
        <v>0</v>
      </c>
      <c r="W17" s="12">
        <v>0</v>
      </c>
      <c r="X17" s="12">
        <v>0</v>
      </c>
      <c r="Y17" s="12">
        <v>0</v>
      </c>
      <c r="Z17" s="12">
        <v>0</v>
      </c>
      <c r="AA17" s="12">
        <v>0</v>
      </c>
      <c r="AB17" s="12">
        <v>1</v>
      </c>
      <c r="AC17" s="11" t="str">
        <f t="shared" si="4"/>
        <v>Supply Chain Service Provider</v>
      </c>
      <c r="AD17" s="6" t="str">
        <f t="shared" si="5"/>
        <v xml:space="preserve">Supply Chain Service Provider; </v>
      </c>
      <c r="AE17" s="91">
        <f t="shared" si="12"/>
        <v>10</v>
      </c>
      <c r="AF17" s="7">
        <v>0</v>
      </c>
      <c r="AG17" s="7">
        <v>0</v>
      </c>
      <c r="AH17" s="7">
        <v>0</v>
      </c>
      <c r="AI17" s="7">
        <v>0</v>
      </c>
      <c r="AJ17" s="7">
        <v>0</v>
      </c>
      <c r="AK17" s="7">
        <v>0</v>
      </c>
      <c r="AL17" s="7">
        <v>0</v>
      </c>
      <c r="AM17" s="7">
        <v>0</v>
      </c>
      <c r="AN17" s="7">
        <v>0</v>
      </c>
      <c r="AO17" s="7">
        <v>0</v>
      </c>
      <c r="AP17" s="7">
        <v>1</v>
      </c>
      <c r="AQ17" s="7">
        <v>0</v>
      </c>
      <c r="AR17" s="8" t="str">
        <f t="shared" si="6"/>
        <v>N/A</v>
      </c>
      <c r="AS17" s="47" t="str">
        <f t="shared" si="7"/>
        <v xml:space="preserve">N/A; </v>
      </c>
      <c r="AT17" s="47">
        <f t="shared" si="13"/>
        <v>1</v>
      </c>
      <c r="AU17" s="48">
        <v>0</v>
      </c>
      <c r="AV17" s="48">
        <v>0</v>
      </c>
      <c r="AW17" s="48">
        <v>0</v>
      </c>
      <c r="AX17" s="48">
        <v>0</v>
      </c>
      <c r="AY17" s="48">
        <v>0</v>
      </c>
      <c r="AZ17" s="48">
        <v>0</v>
      </c>
      <c r="BA17" s="48">
        <v>1</v>
      </c>
      <c r="BB17" s="10" t="str">
        <f t="shared" si="8"/>
        <v>Data Extraction; Backdoor Access; Remote Code Execution/Download</v>
      </c>
      <c r="BC17" s="11" t="str">
        <f t="shared" si="9"/>
        <v xml:space="preserve">Data Extraction; Backdoor Access; Remote Code Execution/Download; </v>
      </c>
      <c r="BD17" s="11">
        <f t="shared" si="14"/>
        <v>1010100000</v>
      </c>
      <c r="BE17" s="12">
        <v>1</v>
      </c>
      <c r="BF17" s="12">
        <v>0</v>
      </c>
      <c r="BG17" s="12">
        <v>1</v>
      </c>
      <c r="BH17" s="12">
        <v>0</v>
      </c>
      <c r="BI17" s="12">
        <v>1</v>
      </c>
      <c r="BJ17" s="12">
        <v>0</v>
      </c>
      <c r="BK17" s="12">
        <v>0</v>
      </c>
      <c r="BL17" s="12">
        <v>0</v>
      </c>
      <c r="BM17" s="12">
        <v>0</v>
      </c>
      <c r="BN17" s="12">
        <v>0</v>
      </c>
      <c r="BO17" s="49" t="s">
        <v>163</v>
      </c>
      <c r="BP17" s="50" t="s">
        <v>19</v>
      </c>
      <c r="BQ17" s="51">
        <f t="shared" si="15"/>
        <v>2019</v>
      </c>
      <c r="BR17" s="52">
        <f t="shared" si="16"/>
        <v>2</v>
      </c>
      <c r="BS17" s="59">
        <v>2</v>
      </c>
      <c r="BT17" s="59">
        <v>4</v>
      </c>
      <c r="BU17">
        <f t="shared" si="17"/>
        <v>0</v>
      </c>
    </row>
    <row r="18" spans="1:73" x14ac:dyDescent="0.2">
      <c r="A18" s="88">
        <v>43586</v>
      </c>
      <c r="B18" s="47" t="s">
        <v>164</v>
      </c>
      <c r="C18" s="15" t="s">
        <v>1</v>
      </c>
      <c r="D18" s="44" t="s">
        <v>165</v>
      </c>
      <c r="E18" s="4" t="s">
        <v>166</v>
      </c>
      <c r="F18" s="45" t="s">
        <v>167</v>
      </c>
      <c r="G18" s="45" t="s">
        <v>168</v>
      </c>
      <c r="H18" s="45" t="s">
        <v>86</v>
      </c>
      <c r="I18" s="45" t="str">
        <f t="shared" si="0"/>
        <v>1st Party OS/Applications, 1st Party Firmware</v>
      </c>
      <c r="J18" s="10" t="str">
        <f t="shared" si="1"/>
        <v xml:space="preserve">1st Party OS/Applications, 1st Party Firmware, </v>
      </c>
      <c r="K18" s="57">
        <f t="shared" si="10"/>
        <v>1100000</v>
      </c>
      <c r="L18" s="46">
        <v>1</v>
      </c>
      <c r="M18" s="46">
        <v>1</v>
      </c>
      <c r="N18" s="46">
        <v>0</v>
      </c>
      <c r="O18" s="46">
        <v>0</v>
      </c>
      <c r="P18" s="46">
        <v>0</v>
      </c>
      <c r="Q18" s="46">
        <v>0</v>
      </c>
      <c r="R18" s="46">
        <v>0</v>
      </c>
      <c r="S18" s="11" t="str">
        <f t="shared" si="2"/>
        <v>Default Password Exploit</v>
      </c>
      <c r="T18" s="10" t="str">
        <f t="shared" si="3"/>
        <v xml:space="preserve">Default Password Exploit; </v>
      </c>
      <c r="U18" s="57">
        <f t="shared" si="11"/>
        <v>10000</v>
      </c>
      <c r="V18" s="12">
        <v>0</v>
      </c>
      <c r="W18" s="12">
        <v>0</v>
      </c>
      <c r="X18" s="12">
        <v>1</v>
      </c>
      <c r="Y18" s="12">
        <v>0</v>
      </c>
      <c r="Z18" s="12">
        <v>0</v>
      </c>
      <c r="AA18" s="12">
        <v>0</v>
      </c>
      <c r="AB18" s="12">
        <v>0</v>
      </c>
      <c r="AC18" s="11" t="str">
        <f t="shared" si="4"/>
        <v>Supply Chain Service Provider</v>
      </c>
      <c r="AD18" s="6" t="str">
        <f t="shared" si="5"/>
        <v xml:space="preserve">Supply Chain Service Provider; </v>
      </c>
      <c r="AE18" s="91">
        <f t="shared" si="12"/>
        <v>10</v>
      </c>
      <c r="AF18" s="7">
        <v>0</v>
      </c>
      <c r="AG18" s="7">
        <v>0</v>
      </c>
      <c r="AH18" s="7">
        <v>0</v>
      </c>
      <c r="AI18" s="7">
        <v>0</v>
      </c>
      <c r="AJ18" s="7">
        <v>0</v>
      </c>
      <c r="AK18" s="7">
        <v>0</v>
      </c>
      <c r="AL18" s="7">
        <v>0</v>
      </c>
      <c r="AM18" s="7">
        <v>0</v>
      </c>
      <c r="AN18" s="7">
        <v>0</v>
      </c>
      <c r="AO18" s="7">
        <v>0</v>
      </c>
      <c r="AP18" s="7">
        <v>1</v>
      </c>
      <c r="AQ18" s="7">
        <v>0</v>
      </c>
      <c r="AR18" s="8" t="str">
        <f t="shared" si="6"/>
        <v>Firmware Editing; Default Password</v>
      </c>
      <c r="AS18" s="47" t="str">
        <f t="shared" si="7"/>
        <v xml:space="preserve">Firmware Editing; Default Password; </v>
      </c>
      <c r="AT18" s="47">
        <f t="shared" si="13"/>
        <v>1100</v>
      </c>
      <c r="AU18" s="48">
        <v>0</v>
      </c>
      <c r="AV18" s="48">
        <v>0</v>
      </c>
      <c r="AW18" s="48">
        <v>0</v>
      </c>
      <c r="AX18" s="48">
        <v>1</v>
      </c>
      <c r="AY18" s="48">
        <v>1</v>
      </c>
      <c r="AZ18" s="48">
        <v>0</v>
      </c>
      <c r="BA18" s="48">
        <v>0</v>
      </c>
      <c r="BB18" s="10" t="str">
        <f t="shared" si="8"/>
        <v>Data Extraction; Backdoor Access</v>
      </c>
      <c r="BC18" s="11" t="str">
        <f t="shared" si="9"/>
        <v xml:space="preserve">Data Extraction; Backdoor Access; </v>
      </c>
      <c r="BD18" s="11">
        <f t="shared" si="14"/>
        <v>1010000000</v>
      </c>
      <c r="BE18" s="12">
        <v>1</v>
      </c>
      <c r="BF18" s="12">
        <v>0</v>
      </c>
      <c r="BG18" s="12">
        <v>1</v>
      </c>
      <c r="BH18" s="12">
        <v>0</v>
      </c>
      <c r="BI18" s="12">
        <v>0</v>
      </c>
      <c r="BJ18" s="12">
        <v>0</v>
      </c>
      <c r="BK18" s="12">
        <v>0</v>
      </c>
      <c r="BL18" s="12">
        <v>0</v>
      </c>
      <c r="BM18" s="12">
        <v>0</v>
      </c>
      <c r="BN18" s="12">
        <v>0</v>
      </c>
      <c r="BO18" s="49" t="s">
        <v>22</v>
      </c>
      <c r="BP18" s="50" t="s">
        <v>22</v>
      </c>
      <c r="BQ18" s="51">
        <f t="shared" si="15"/>
        <v>2019</v>
      </c>
      <c r="BR18" s="52">
        <f t="shared" si="16"/>
        <v>2</v>
      </c>
      <c r="BS18" s="59">
        <v>3</v>
      </c>
      <c r="BT18" s="59">
        <v>4</v>
      </c>
      <c r="BU18">
        <f t="shared" si="17"/>
        <v>0</v>
      </c>
    </row>
    <row r="19" spans="1:73" x14ac:dyDescent="0.2">
      <c r="A19" s="14">
        <v>43781</v>
      </c>
      <c r="B19" s="47" t="s">
        <v>169</v>
      </c>
      <c r="C19" s="15" t="s">
        <v>1</v>
      </c>
      <c r="D19" s="44" t="s">
        <v>170</v>
      </c>
      <c r="E19" s="18" t="s">
        <v>171</v>
      </c>
      <c r="F19" s="45" t="s">
        <v>172</v>
      </c>
      <c r="G19" s="45" t="s">
        <v>173</v>
      </c>
      <c r="H19" s="45" t="s">
        <v>174</v>
      </c>
      <c r="I19" s="45" t="str">
        <f t="shared" si="0"/>
        <v>1st Party OS/Applications, 1st Party Firmware</v>
      </c>
      <c r="J19" s="10" t="str">
        <f t="shared" si="1"/>
        <v xml:space="preserve">1st Party OS/Applications, 1st Party Firmware, </v>
      </c>
      <c r="K19" s="57">
        <f t="shared" si="10"/>
        <v>1100000</v>
      </c>
      <c r="L19" s="46">
        <v>1</v>
      </c>
      <c r="M19" s="46">
        <v>1</v>
      </c>
      <c r="N19" s="46">
        <v>0</v>
      </c>
      <c r="O19" s="46">
        <v>0</v>
      </c>
      <c r="P19" s="46">
        <v>0</v>
      </c>
      <c r="Q19" s="46">
        <v>0</v>
      </c>
      <c r="R19" s="46">
        <v>0</v>
      </c>
      <c r="S19" s="11" t="str">
        <f t="shared" si="2"/>
        <v>Unknown, Other, or N/A</v>
      </c>
      <c r="T19" s="10" t="str">
        <f t="shared" si="3"/>
        <v xml:space="preserve">Unknown, Other, or N/A; </v>
      </c>
      <c r="U19" s="57">
        <f t="shared" si="11"/>
        <v>1</v>
      </c>
      <c r="V19" s="12">
        <v>0</v>
      </c>
      <c r="W19" s="12">
        <v>0</v>
      </c>
      <c r="X19" s="12">
        <v>0</v>
      </c>
      <c r="Y19" s="12">
        <v>0</v>
      </c>
      <c r="Z19" s="12">
        <v>0</v>
      </c>
      <c r="AA19" s="12">
        <v>0</v>
      </c>
      <c r="AB19" s="12">
        <v>1</v>
      </c>
      <c r="AC19" s="11" t="str">
        <f t="shared" si="4"/>
        <v>Supply Chain Service Provider</v>
      </c>
      <c r="AD19" s="6" t="str">
        <f t="shared" si="5"/>
        <v xml:space="preserve">Supply Chain Service Provider; </v>
      </c>
      <c r="AE19" s="91">
        <f t="shared" si="12"/>
        <v>10</v>
      </c>
      <c r="AF19" s="7">
        <v>0</v>
      </c>
      <c r="AG19" s="7">
        <v>0</v>
      </c>
      <c r="AH19" s="7">
        <v>0</v>
      </c>
      <c r="AI19" s="7">
        <v>0</v>
      </c>
      <c r="AJ19" s="7">
        <v>0</v>
      </c>
      <c r="AK19" s="7">
        <v>0</v>
      </c>
      <c r="AL19" s="7">
        <v>0</v>
      </c>
      <c r="AM19" s="7">
        <v>0</v>
      </c>
      <c r="AN19" s="7">
        <v>0</v>
      </c>
      <c r="AO19" s="7">
        <v>0</v>
      </c>
      <c r="AP19" s="7">
        <v>1</v>
      </c>
      <c r="AQ19" s="7">
        <v>0</v>
      </c>
      <c r="AR19" s="8" t="str">
        <f t="shared" si="6"/>
        <v>Credential Theft</v>
      </c>
      <c r="AS19" s="47" t="str">
        <f t="shared" si="7"/>
        <v xml:space="preserve">Credential Theft; </v>
      </c>
      <c r="AT19" s="47">
        <f t="shared" si="13"/>
        <v>1000000</v>
      </c>
      <c r="AU19" s="48">
        <v>1</v>
      </c>
      <c r="AV19" s="48">
        <v>0</v>
      </c>
      <c r="AW19" s="48">
        <v>0</v>
      </c>
      <c r="AX19" s="48">
        <v>0</v>
      </c>
      <c r="AY19" s="48">
        <v>0</v>
      </c>
      <c r="AZ19" s="48">
        <v>0</v>
      </c>
      <c r="BA19" s="48">
        <v>0</v>
      </c>
      <c r="BB19" s="10" t="str">
        <f t="shared" si="8"/>
        <v>Data Extraction</v>
      </c>
      <c r="BC19" s="11" t="str">
        <f t="shared" si="9"/>
        <v xml:space="preserve">Data Extraction; </v>
      </c>
      <c r="BD19" s="11">
        <f t="shared" si="14"/>
        <v>1000000000</v>
      </c>
      <c r="BE19" s="12">
        <v>1</v>
      </c>
      <c r="BF19" s="12">
        <v>0</v>
      </c>
      <c r="BG19" s="12">
        <v>0</v>
      </c>
      <c r="BH19" s="12">
        <v>0</v>
      </c>
      <c r="BI19" s="12">
        <v>0</v>
      </c>
      <c r="BJ19" s="12">
        <v>0</v>
      </c>
      <c r="BK19" s="12">
        <v>0</v>
      </c>
      <c r="BL19" s="12">
        <v>0</v>
      </c>
      <c r="BM19" s="12">
        <v>0</v>
      </c>
      <c r="BN19" s="12">
        <v>0</v>
      </c>
      <c r="BO19" s="49" t="s">
        <v>22</v>
      </c>
      <c r="BP19" s="50" t="s">
        <v>22</v>
      </c>
      <c r="BQ19" s="51">
        <f t="shared" si="15"/>
        <v>2019</v>
      </c>
      <c r="BR19" s="52">
        <f t="shared" si="16"/>
        <v>2</v>
      </c>
      <c r="BS19" s="59">
        <v>1</v>
      </c>
      <c r="BT19" s="59">
        <v>4</v>
      </c>
      <c r="BU19">
        <f t="shared" si="17"/>
        <v>0</v>
      </c>
    </row>
    <row r="20" spans="1:73" x14ac:dyDescent="0.2">
      <c r="A20" s="2">
        <v>42339</v>
      </c>
      <c r="B20" s="47" t="s">
        <v>175</v>
      </c>
      <c r="C20" s="3" t="s">
        <v>0</v>
      </c>
      <c r="D20" s="44" t="s">
        <v>176</v>
      </c>
      <c r="E20" s="4" t="s">
        <v>177</v>
      </c>
      <c r="F20" s="45" t="s">
        <v>178</v>
      </c>
      <c r="G20" s="45" t="s">
        <v>85</v>
      </c>
      <c r="H20" s="45" t="s">
        <v>179</v>
      </c>
      <c r="I20" s="45" t="str">
        <f t="shared" si="0"/>
        <v>1st Party OS/Applications, 1st Party Firmware</v>
      </c>
      <c r="J20" s="10" t="str">
        <f t="shared" si="1"/>
        <v xml:space="preserve">1st Party OS/Applications, 1st Party Firmware, </v>
      </c>
      <c r="K20" s="57">
        <f t="shared" si="10"/>
        <v>1100000</v>
      </c>
      <c r="L20" s="46">
        <v>1</v>
      </c>
      <c r="M20" s="46">
        <v>1</v>
      </c>
      <c r="N20" s="46">
        <v>0</v>
      </c>
      <c r="O20" s="46">
        <v>0</v>
      </c>
      <c r="P20" s="46">
        <v>0</v>
      </c>
      <c r="Q20" s="46">
        <v>0</v>
      </c>
      <c r="R20" s="46">
        <v>0</v>
      </c>
      <c r="S20" s="11" t="str">
        <f t="shared" si="2"/>
        <v>Account Access; Unknown, Other, or N/A</v>
      </c>
      <c r="T20" s="10" t="str">
        <f t="shared" si="3"/>
        <v xml:space="preserve">Account Access; Unknown, Other, or N/A; </v>
      </c>
      <c r="U20" s="57">
        <f t="shared" si="11"/>
        <v>1001</v>
      </c>
      <c r="V20" s="12">
        <v>0</v>
      </c>
      <c r="W20" s="12">
        <v>0</v>
      </c>
      <c r="X20" s="12">
        <v>0</v>
      </c>
      <c r="Y20" s="12">
        <v>1</v>
      </c>
      <c r="Z20" s="12">
        <v>0</v>
      </c>
      <c r="AA20" s="12">
        <v>0</v>
      </c>
      <c r="AB20" s="12">
        <v>1</v>
      </c>
      <c r="AC20" s="11" t="str">
        <f t="shared" si="4"/>
        <v>Supply Chain Service Provider</v>
      </c>
      <c r="AD20" s="6" t="str">
        <f t="shared" si="5"/>
        <v xml:space="preserve">Supply Chain Service Provider; </v>
      </c>
      <c r="AE20" s="91">
        <f t="shared" si="12"/>
        <v>10</v>
      </c>
      <c r="AF20" s="7">
        <v>0</v>
      </c>
      <c r="AG20" s="7">
        <v>0</v>
      </c>
      <c r="AH20" s="7">
        <v>0</v>
      </c>
      <c r="AI20" s="7">
        <v>0</v>
      </c>
      <c r="AJ20" s="7">
        <v>0</v>
      </c>
      <c r="AK20" s="7">
        <v>0</v>
      </c>
      <c r="AL20" s="7">
        <v>0</v>
      </c>
      <c r="AM20" s="7">
        <v>0</v>
      </c>
      <c r="AN20" s="7">
        <v>0</v>
      </c>
      <c r="AO20" s="7">
        <v>0</v>
      </c>
      <c r="AP20" s="7">
        <v>1</v>
      </c>
      <c r="AQ20" s="7">
        <v>0</v>
      </c>
      <c r="AR20" s="8" t="str">
        <f t="shared" si="6"/>
        <v>N/A</v>
      </c>
      <c r="AS20" s="47" t="str">
        <f t="shared" si="7"/>
        <v xml:space="preserve">N/A; </v>
      </c>
      <c r="AT20" s="47">
        <f t="shared" si="13"/>
        <v>1</v>
      </c>
      <c r="AU20" s="48">
        <v>0</v>
      </c>
      <c r="AV20" s="48">
        <v>0</v>
      </c>
      <c r="AW20" s="48">
        <v>0</v>
      </c>
      <c r="AX20" s="48">
        <v>0</v>
      </c>
      <c r="AY20" s="48">
        <v>0</v>
      </c>
      <c r="AZ20" s="48">
        <v>0</v>
      </c>
      <c r="BA20" s="48">
        <v>1</v>
      </c>
      <c r="BB20" s="10" t="str">
        <f t="shared" si="8"/>
        <v>Data Extraction; Remote Code Execution/Download</v>
      </c>
      <c r="BC20" s="11" t="str">
        <f t="shared" si="9"/>
        <v xml:space="preserve">Data Extraction; Remote Code Execution/Download; </v>
      </c>
      <c r="BD20" s="11">
        <f t="shared" si="14"/>
        <v>1000100000</v>
      </c>
      <c r="BE20" s="12">
        <v>1</v>
      </c>
      <c r="BF20" s="12">
        <v>0</v>
      </c>
      <c r="BG20" s="12">
        <v>0</v>
      </c>
      <c r="BH20" s="12">
        <v>0</v>
      </c>
      <c r="BI20" s="12">
        <v>1</v>
      </c>
      <c r="BJ20" s="12">
        <v>0</v>
      </c>
      <c r="BK20" s="12">
        <v>0</v>
      </c>
      <c r="BL20" s="12">
        <v>0</v>
      </c>
      <c r="BM20" s="12">
        <v>0</v>
      </c>
      <c r="BN20" s="12">
        <v>0</v>
      </c>
      <c r="BO20" s="49" t="s">
        <v>20</v>
      </c>
      <c r="BP20" s="50" t="s">
        <v>20</v>
      </c>
      <c r="BQ20" s="51">
        <f t="shared" si="15"/>
        <v>2015</v>
      </c>
      <c r="BR20" s="52">
        <f t="shared" si="16"/>
        <v>2</v>
      </c>
      <c r="BS20" s="59">
        <v>3</v>
      </c>
      <c r="BT20" s="59">
        <v>4</v>
      </c>
      <c r="BU20">
        <f t="shared" si="17"/>
        <v>0</v>
      </c>
    </row>
    <row r="21" spans="1:73" x14ac:dyDescent="0.2">
      <c r="A21" s="2">
        <v>42248</v>
      </c>
      <c r="B21" s="47" t="s">
        <v>180</v>
      </c>
      <c r="C21" s="3" t="s">
        <v>0</v>
      </c>
      <c r="D21" s="44" t="s">
        <v>181</v>
      </c>
      <c r="E21" s="4" t="s">
        <v>182</v>
      </c>
      <c r="F21" s="45" t="s">
        <v>183</v>
      </c>
      <c r="G21" s="45" t="s">
        <v>184</v>
      </c>
      <c r="H21" s="45" t="s">
        <v>185</v>
      </c>
      <c r="I21" s="45" t="str">
        <f t="shared" si="0"/>
        <v>1st Party OS/Applications, 3rd Party Application</v>
      </c>
      <c r="J21" s="10" t="str">
        <f t="shared" si="1"/>
        <v xml:space="preserve">1st Party OS/Applications, 3rd Party Application, </v>
      </c>
      <c r="K21" s="57">
        <f t="shared" si="10"/>
        <v>1010000</v>
      </c>
      <c r="L21" s="46">
        <v>1</v>
      </c>
      <c r="M21" s="46">
        <v>0</v>
      </c>
      <c r="N21" s="46">
        <v>1</v>
      </c>
      <c r="O21" s="46">
        <v>0</v>
      </c>
      <c r="P21" s="46">
        <v>0</v>
      </c>
      <c r="Q21" s="46">
        <v>0</v>
      </c>
      <c r="R21" s="46">
        <v>0</v>
      </c>
      <c r="S21" s="11" t="str">
        <f t="shared" si="2"/>
        <v>Pre-signature Insertion; Self-signed/Unsigned</v>
      </c>
      <c r="T21" s="10" t="str">
        <f t="shared" si="3"/>
        <v xml:space="preserve">Pre-signature Insertion; Self-signed/Unsigned; </v>
      </c>
      <c r="U21" s="57">
        <f t="shared" si="11"/>
        <v>100100</v>
      </c>
      <c r="V21" s="12">
        <v>0</v>
      </c>
      <c r="W21" s="12">
        <v>1</v>
      </c>
      <c r="X21" s="12">
        <v>0</v>
      </c>
      <c r="Y21" s="12">
        <v>0</v>
      </c>
      <c r="Z21" s="12">
        <v>1</v>
      </c>
      <c r="AA21" s="12">
        <v>0</v>
      </c>
      <c r="AB21" s="12">
        <v>0</v>
      </c>
      <c r="AC21" s="11" t="str">
        <f t="shared" si="4"/>
        <v>Proprietary Application Store; Development Software</v>
      </c>
      <c r="AD21" s="6" t="str">
        <f t="shared" si="5"/>
        <v xml:space="preserve">Proprietary Application Store; Development Software; </v>
      </c>
      <c r="AE21" s="91">
        <f t="shared" si="12"/>
        <v>1000000100</v>
      </c>
      <c r="AF21" s="7">
        <v>0</v>
      </c>
      <c r="AG21" s="7">
        <v>0</v>
      </c>
      <c r="AH21" s="7">
        <v>1</v>
      </c>
      <c r="AI21" s="7">
        <v>0</v>
      </c>
      <c r="AJ21" s="7">
        <v>0</v>
      </c>
      <c r="AK21" s="7">
        <v>0</v>
      </c>
      <c r="AL21" s="7">
        <v>0</v>
      </c>
      <c r="AM21" s="7">
        <v>0</v>
      </c>
      <c r="AN21" s="7">
        <v>0</v>
      </c>
      <c r="AO21" s="7">
        <v>1</v>
      </c>
      <c r="AP21" s="7">
        <v>0</v>
      </c>
      <c r="AQ21" s="7">
        <v>0</v>
      </c>
      <c r="AR21" s="8" t="str">
        <f t="shared" si="6"/>
        <v>N/A</v>
      </c>
      <c r="AS21" s="47" t="str">
        <f t="shared" si="7"/>
        <v xml:space="preserve">N/A; </v>
      </c>
      <c r="AT21" s="47">
        <f t="shared" si="13"/>
        <v>1</v>
      </c>
      <c r="AU21" s="48">
        <v>0</v>
      </c>
      <c r="AV21" s="48">
        <v>0</v>
      </c>
      <c r="AW21" s="48">
        <v>0</v>
      </c>
      <c r="AX21" s="48">
        <v>0</v>
      </c>
      <c r="AY21" s="48">
        <v>0</v>
      </c>
      <c r="AZ21" s="48">
        <v>0</v>
      </c>
      <c r="BA21" s="48">
        <v>1</v>
      </c>
      <c r="BB21" s="10" t="str">
        <f t="shared" si="8"/>
        <v>Data Extraction; Backdoor Access; Remote Code Execution/Download</v>
      </c>
      <c r="BC21" s="11" t="str">
        <f t="shared" si="9"/>
        <v xml:space="preserve">Data Extraction; Backdoor Access; Remote Code Execution/Download; </v>
      </c>
      <c r="BD21" s="11">
        <f t="shared" si="14"/>
        <v>1010100000</v>
      </c>
      <c r="BE21" s="12">
        <v>1</v>
      </c>
      <c r="BF21" s="12">
        <v>0</v>
      </c>
      <c r="BG21" s="12">
        <v>1</v>
      </c>
      <c r="BH21" s="12">
        <v>0</v>
      </c>
      <c r="BI21" s="12">
        <v>1</v>
      </c>
      <c r="BJ21" s="12">
        <v>0</v>
      </c>
      <c r="BK21" s="12">
        <v>0</v>
      </c>
      <c r="BL21" s="12">
        <v>0</v>
      </c>
      <c r="BM21" s="12">
        <v>0</v>
      </c>
      <c r="BN21" s="12">
        <v>0</v>
      </c>
      <c r="BO21" s="49" t="s">
        <v>20</v>
      </c>
      <c r="BP21" s="50" t="s">
        <v>20</v>
      </c>
      <c r="BQ21" s="51">
        <f t="shared" si="15"/>
        <v>2015</v>
      </c>
      <c r="BR21" s="52">
        <f t="shared" si="16"/>
        <v>2</v>
      </c>
      <c r="BS21" s="59">
        <v>2</v>
      </c>
      <c r="BT21" s="59">
        <v>1</v>
      </c>
      <c r="BU21">
        <f t="shared" si="17"/>
        <v>1</v>
      </c>
    </row>
    <row r="22" spans="1:73" x14ac:dyDescent="0.2">
      <c r="A22" s="53">
        <v>43998</v>
      </c>
      <c r="B22" s="47" t="s">
        <v>186</v>
      </c>
      <c r="C22" s="15" t="s">
        <v>1</v>
      </c>
      <c r="D22" s="54" t="s">
        <v>187</v>
      </c>
      <c r="E22" s="55" t="s">
        <v>188</v>
      </c>
      <c r="F22" s="45" t="s">
        <v>189</v>
      </c>
      <c r="G22" s="45" t="s">
        <v>190</v>
      </c>
      <c r="H22" s="45" t="s">
        <v>191</v>
      </c>
      <c r="I22" s="45" t="str">
        <f t="shared" si="0"/>
        <v>1st Party OS/Applications, 3rd Party Application</v>
      </c>
      <c r="J22" s="10" t="str">
        <f t="shared" si="1"/>
        <v xml:space="preserve">1st Party OS/Applications, 3rd Party Application, </v>
      </c>
      <c r="K22" s="57">
        <f t="shared" si="10"/>
        <v>1010000</v>
      </c>
      <c r="L22" s="46">
        <v>1</v>
      </c>
      <c r="M22" s="46">
        <v>0</v>
      </c>
      <c r="N22" s="46">
        <v>1</v>
      </c>
      <c r="O22" s="46">
        <v>0</v>
      </c>
      <c r="P22" s="46">
        <v>0</v>
      </c>
      <c r="Q22" s="46">
        <v>0</v>
      </c>
      <c r="R22" s="46">
        <v>0</v>
      </c>
      <c r="S22" s="11" t="str">
        <f t="shared" si="2"/>
        <v>Unknown, Other, or N/A</v>
      </c>
      <c r="T22" s="10" t="str">
        <f t="shared" si="3"/>
        <v xml:space="preserve">Unknown, Other, or N/A; </v>
      </c>
      <c r="U22" s="57">
        <f t="shared" si="11"/>
        <v>1</v>
      </c>
      <c r="V22" s="12">
        <v>0</v>
      </c>
      <c r="W22" s="12">
        <v>0</v>
      </c>
      <c r="X22" s="12">
        <v>0</v>
      </c>
      <c r="Y22" s="12">
        <v>0</v>
      </c>
      <c r="Z22" s="12">
        <v>0</v>
      </c>
      <c r="AA22" s="12">
        <v>0</v>
      </c>
      <c r="AB22" s="12">
        <v>1</v>
      </c>
      <c r="AC22" s="11" t="str">
        <f t="shared" si="4"/>
        <v>Supply Chain Service Provider</v>
      </c>
      <c r="AD22" s="6" t="str">
        <f t="shared" si="5"/>
        <v xml:space="preserve">Supply Chain Service Provider; </v>
      </c>
      <c r="AE22" s="91">
        <f t="shared" si="12"/>
        <v>10</v>
      </c>
      <c r="AF22" s="7">
        <v>0</v>
      </c>
      <c r="AG22" s="7">
        <v>0</v>
      </c>
      <c r="AH22" s="7">
        <v>0</v>
      </c>
      <c r="AI22" s="7">
        <v>0</v>
      </c>
      <c r="AJ22" s="7">
        <v>0</v>
      </c>
      <c r="AK22" s="7">
        <v>0</v>
      </c>
      <c r="AL22" s="7">
        <v>0</v>
      </c>
      <c r="AM22" s="7">
        <v>0</v>
      </c>
      <c r="AN22" s="7">
        <v>0</v>
      </c>
      <c r="AO22" s="7">
        <v>0</v>
      </c>
      <c r="AP22" s="7">
        <v>1</v>
      </c>
      <c r="AQ22" s="7">
        <v>0</v>
      </c>
      <c r="AR22" s="8" t="str">
        <f t="shared" si="6"/>
        <v>Code Injection</v>
      </c>
      <c r="AS22" s="47" t="str">
        <f t="shared" si="7"/>
        <v xml:space="preserve">Code Injection; </v>
      </c>
      <c r="AT22" s="47">
        <f t="shared" si="13"/>
        <v>10</v>
      </c>
      <c r="AU22" s="48">
        <v>0</v>
      </c>
      <c r="AV22" s="48">
        <v>0</v>
      </c>
      <c r="AW22" s="48">
        <v>0</v>
      </c>
      <c r="AX22" s="48">
        <v>0</v>
      </c>
      <c r="AY22" s="48">
        <v>0</v>
      </c>
      <c r="AZ22" s="48">
        <v>1</v>
      </c>
      <c r="BA22" s="48">
        <v>0</v>
      </c>
      <c r="BB22" s="10" t="str">
        <f t="shared" si="8"/>
        <v>Data Extraction; Physical Systems; Backdoor Access; Remote Code Execution/Download</v>
      </c>
      <c r="BC22" s="11" t="str">
        <f t="shared" si="9"/>
        <v xml:space="preserve">Data Extraction; Physical Systems; Backdoor Access; Remote Code Execution/Download; </v>
      </c>
      <c r="BD22" s="11">
        <f t="shared" si="14"/>
        <v>1110100000</v>
      </c>
      <c r="BE22" s="12">
        <v>1</v>
      </c>
      <c r="BF22" s="12">
        <v>1</v>
      </c>
      <c r="BG22" s="12">
        <v>1</v>
      </c>
      <c r="BH22" s="12">
        <v>0</v>
      </c>
      <c r="BI22" s="12">
        <v>1</v>
      </c>
      <c r="BJ22" s="12">
        <v>0</v>
      </c>
      <c r="BK22" s="12">
        <v>0</v>
      </c>
      <c r="BL22" s="12">
        <v>0</v>
      </c>
      <c r="BM22" s="12">
        <v>0</v>
      </c>
      <c r="BN22" s="12">
        <v>0</v>
      </c>
      <c r="BO22" s="49" t="s">
        <v>22</v>
      </c>
      <c r="BP22" s="50" t="s">
        <v>22</v>
      </c>
      <c r="BQ22" s="59">
        <v>2020</v>
      </c>
      <c r="BR22" s="52">
        <f t="shared" si="16"/>
        <v>2</v>
      </c>
      <c r="BS22" s="74">
        <v>3</v>
      </c>
      <c r="BT22" s="74">
        <v>3</v>
      </c>
      <c r="BU22">
        <f t="shared" si="17"/>
        <v>0</v>
      </c>
    </row>
    <row r="23" spans="1:73" x14ac:dyDescent="0.2">
      <c r="A23" s="14">
        <v>42326</v>
      </c>
      <c r="B23" s="47" t="s">
        <v>192</v>
      </c>
      <c r="C23" s="15" t="s">
        <v>1</v>
      </c>
      <c r="D23" s="44" t="s">
        <v>193</v>
      </c>
      <c r="E23" s="4" t="s">
        <v>194</v>
      </c>
      <c r="F23" s="45" t="s">
        <v>195</v>
      </c>
      <c r="G23" s="45" t="s">
        <v>196</v>
      </c>
      <c r="H23" s="45" t="s">
        <v>197</v>
      </c>
      <c r="I23" s="45" t="str">
        <f t="shared" si="0"/>
        <v>1st Party OS/Applications, 3rd Party Application, 3rd Party Firmware</v>
      </c>
      <c r="J23" s="10" t="str">
        <f t="shared" si="1"/>
        <v xml:space="preserve">1st Party OS/Applications, 3rd Party Application, 3rd Party Firmware, </v>
      </c>
      <c r="K23" s="57">
        <f t="shared" si="10"/>
        <v>1011000</v>
      </c>
      <c r="L23" s="46">
        <v>1</v>
      </c>
      <c r="M23" s="46">
        <v>0</v>
      </c>
      <c r="N23" s="46">
        <v>1</v>
      </c>
      <c r="O23" s="46">
        <v>1</v>
      </c>
      <c r="P23" s="46">
        <v>0</v>
      </c>
      <c r="Q23" s="46">
        <v>0</v>
      </c>
      <c r="R23" s="46">
        <v>0</v>
      </c>
      <c r="S23" s="11" t="str">
        <f t="shared" si="2"/>
        <v>Default Password Exploit; Broken Signature System</v>
      </c>
      <c r="T23" s="10" t="str">
        <f t="shared" si="3"/>
        <v xml:space="preserve">Default Password Exploit; Broken Signature System; </v>
      </c>
      <c r="U23" s="57">
        <f t="shared" si="11"/>
        <v>10010</v>
      </c>
      <c r="V23" s="12">
        <v>0</v>
      </c>
      <c r="W23" s="12">
        <v>0</v>
      </c>
      <c r="X23" s="12">
        <v>1</v>
      </c>
      <c r="Y23" s="12">
        <v>0</v>
      </c>
      <c r="Z23" s="12">
        <v>0</v>
      </c>
      <c r="AA23" s="12">
        <v>1</v>
      </c>
      <c r="AB23" s="12">
        <v>0</v>
      </c>
      <c r="AC23" s="11" t="str">
        <f t="shared" si="4"/>
        <v>Supply Chain Service Provider</v>
      </c>
      <c r="AD23" s="6" t="str">
        <f t="shared" si="5"/>
        <v xml:space="preserve">Supply Chain Service Provider; </v>
      </c>
      <c r="AE23" s="91">
        <f t="shared" si="12"/>
        <v>10</v>
      </c>
      <c r="AF23" s="7">
        <v>0</v>
      </c>
      <c r="AG23" s="7">
        <v>0</v>
      </c>
      <c r="AH23" s="7">
        <v>0</v>
      </c>
      <c r="AI23" s="7">
        <v>0</v>
      </c>
      <c r="AJ23" s="7">
        <v>0</v>
      </c>
      <c r="AK23" s="7">
        <v>0</v>
      </c>
      <c r="AL23" s="7">
        <v>0</v>
      </c>
      <c r="AM23" s="7">
        <v>0</v>
      </c>
      <c r="AN23" s="7">
        <v>0</v>
      </c>
      <c r="AO23" s="7">
        <v>0</v>
      </c>
      <c r="AP23" s="7">
        <v>1</v>
      </c>
      <c r="AQ23" s="7">
        <v>0</v>
      </c>
      <c r="AR23" s="8" t="str">
        <f t="shared" si="6"/>
        <v>Cryptography Error; Firmware Editing; Default Password</v>
      </c>
      <c r="AS23" s="47" t="str">
        <f t="shared" si="7"/>
        <v xml:space="preserve">Cryptography Error; Firmware Editing; Default Password; </v>
      </c>
      <c r="AT23" s="47">
        <f t="shared" si="13"/>
        <v>11100</v>
      </c>
      <c r="AU23" s="48">
        <v>0</v>
      </c>
      <c r="AV23" s="48">
        <v>0</v>
      </c>
      <c r="AW23" s="48">
        <v>1</v>
      </c>
      <c r="AX23" s="48">
        <v>1</v>
      </c>
      <c r="AY23" s="48">
        <v>1</v>
      </c>
      <c r="AZ23" s="48">
        <v>0</v>
      </c>
      <c r="BA23" s="48">
        <v>0</v>
      </c>
      <c r="BB23" s="10" t="str">
        <f t="shared" si="8"/>
        <v>Data Extraction; Physical Systems; Backdoor Access; Remote Code Execution/Download</v>
      </c>
      <c r="BC23" s="11" t="str">
        <f t="shared" si="9"/>
        <v xml:space="preserve">Data Extraction; Physical Systems; Backdoor Access; Remote Code Execution/Download; </v>
      </c>
      <c r="BD23" s="11">
        <f t="shared" si="14"/>
        <v>1110100000</v>
      </c>
      <c r="BE23" s="12">
        <v>1</v>
      </c>
      <c r="BF23" s="12">
        <v>1</v>
      </c>
      <c r="BG23" s="12">
        <v>1</v>
      </c>
      <c r="BH23" s="12">
        <v>0</v>
      </c>
      <c r="BI23" s="12">
        <v>1</v>
      </c>
      <c r="BJ23" s="12">
        <v>0</v>
      </c>
      <c r="BK23" s="12">
        <v>0</v>
      </c>
      <c r="BL23" s="12">
        <v>0</v>
      </c>
      <c r="BM23" s="12">
        <v>0</v>
      </c>
      <c r="BN23" s="12">
        <v>0</v>
      </c>
      <c r="BO23" s="49" t="s">
        <v>22</v>
      </c>
      <c r="BP23" s="50" t="s">
        <v>22</v>
      </c>
      <c r="BQ23" s="51">
        <f t="shared" ref="BQ23:BQ36" si="18">YEAR(A23)</f>
        <v>2015</v>
      </c>
      <c r="BR23" s="52">
        <f t="shared" si="16"/>
        <v>3</v>
      </c>
      <c r="BS23" s="59">
        <v>3</v>
      </c>
      <c r="BT23" s="59">
        <v>5</v>
      </c>
      <c r="BU23">
        <f t="shared" si="17"/>
        <v>0</v>
      </c>
    </row>
    <row r="24" spans="1:73" x14ac:dyDescent="0.2">
      <c r="A24" s="2">
        <v>42559</v>
      </c>
      <c r="B24" s="47" t="s">
        <v>198</v>
      </c>
      <c r="C24" s="3" t="s">
        <v>0</v>
      </c>
      <c r="D24" s="44" t="s">
        <v>199</v>
      </c>
      <c r="E24" s="4" t="s">
        <v>200</v>
      </c>
      <c r="F24" s="45" t="s">
        <v>201</v>
      </c>
      <c r="G24" s="45" t="s">
        <v>202</v>
      </c>
      <c r="H24" s="45" t="s">
        <v>162</v>
      </c>
      <c r="I24" s="45" t="str">
        <f t="shared" si="0"/>
        <v>3rd Party Application</v>
      </c>
      <c r="J24" s="10" t="str">
        <f t="shared" si="1"/>
        <v xml:space="preserve">3rd Party Application, </v>
      </c>
      <c r="K24" s="57">
        <f t="shared" si="10"/>
        <v>10000</v>
      </c>
      <c r="L24" s="46">
        <v>0</v>
      </c>
      <c r="M24" s="46">
        <v>0</v>
      </c>
      <c r="N24" s="46">
        <v>1</v>
      </c>
      <c r="O24" s="46">
        <v>0</v>
      </c>
      <c r="P24" s="46">
        <v>0</v>
      </c>
      <c r="Q24" s="46">
        <v>0</v>
      </c>
      <c r="R24" s="46">
        <v>0</v>
      </c>
      <c r="S24" s="11" t="str">
        <f t="shared" si="2"/>
        <v>Self-signed/Unsigned</v>
      </c>
      <c r="T24" s="10" t="str">
        <f t="shared" si="3"/>
        <v xml:space="preserve">Self-signed/Unsigned; </v>
      </c>
      <c r="U24" s="57">
        <f t="shared" si="11"/>
        <v>100</v>
      </c>
      <c r="V24" s="12">
        <v>0</v>
      </c>
      <c r="W24" s="12">
        <v>0</v>
      </c>
      <c r="X24" s="12">
        <v>0</v>
      </c>
      <c r="Y24" s="12">
        <v>0</v>
      </c>
      <c r="Z24" s="12">
        <v>1</v>
      </c>
      <c r="AA24" s="12">
        <v>0</v>
      </c>
      <c r="AB24" s="12">
        <v>0</v>
      </c>
      <c r="AC24" s="11" t="str">
        <f t="shared" si="4"/>
        <v>3rd Party Application Store</v>
      </c>
      <c r="AD24" s="6" t="str">
        <f t="shared" si="5"/>
        <v xml:space="preserve">3rd Party Application Store; </v>
      </c>
      <c r="AE24" s="91">
        <f t="shared" si="12"/>
        <v>100000000</v>
      </c>
      <c r="AF24" s="7">
        <v>0</v>
      </c>
      <c r="AG24" s="7">
        <v>0</v>
      </c>
      <c r="AH24" s="7">
        <v>0</v>
      </c>
      <c r="AI24" s="7">
        <v>1</v>
      </c>
      <c r="AJ24" s="7">
        <v>0</v>
      </c>
      <c r="AK24" s="7">
        <v>0</v>
      </c>
      <c r="AL24" s="7">
        <v>0</v>
      </c>
      <c r="AM24" s="7">
        <v>0</v>
      </c>
      <c r="AN24" s="7">
        <v>0</v>
      </c>
      <c r="AO24" s="7">
        <v>0</v>
      </c>
      <c r="AP24" s="7">
        <v>0</v>
      </c>
      <c r="AQ24" s="7">
        <v>0</v>
      </c>
      <c r="AR24" s="8" t="str">
        <f t="shared" si="6"/>
        <v>N/A</v>
      </c>
      <c r="AS24" s="47" t="str">
        <f t="shared" si="7"/>
        <v xml:space="preserve">N/A; </v>
      </c>
      <c r="AT24" s="47">
        <f t="shared" si="13"/>
        <v>1</v>
      </c>
      <c r="AU24" s="48">
        <v>0</v>
      </c>
      <c r="AV24" s="48">
        <v>0</v>
      </c>
      <c r="AW24" s="48">
        <v>0</v>
      </c>
      <c r="AX24" s="48">
        <v>0</v>
      </c>
      <c r="AY24" s="48">
        <v>0</v>
      </c>
      <c r="AZ24" s="48">
        <v>0</v>
      </c>
      <c r="BA24" s="48">
        <v>1</v>
      </c>
      <c r="BB24" s="10" t="str">
        <f t="shared" si="8"/>
        <v>Data Extraction</v>
      </c>
      <c r="BC24" s="11" t="str">
        <f t="shared" si="9"/>
        <v xml:space="preserve">Data Extraction; </v>
      </c>
      <c r="BD24" s="11">
        <f t="shared" si="14"/>
        <v>1000000000</v>
      </c>
      <c r="BE24" s="12">
        <v>1</v>
      </c>
      <c r="BF24" s="12">
        <v>0</v>
      </c>
      <c r="BG24" s="12">
        <v>0</v>
      </c>
      <c r="BH24" s="12">
        <v>0</v>
      </c>
      <c r="BI24" s="12">
        <v>0</v>
      </c>
      <c r="BJ24" s="12">
        <v>0</v>
      </c>
      <c r="BK24" s="12">
        <v>0</v>
      </c>
      <c r="BL24" s="12">
        <v>0</v>
      </c>
      <c r="BM24" s="12">
        <v>0</v>
      </c>
      <c r="BN24" s="12">
        <v>0</v>
      </c>
      <c r="BO24" s="49" t="s">
        <v>20</v>
      </c>
      <c r="BP24" s="50" t="s">
        <v>19</v>
      </c>
      <c r="BQ24" s="51">
        <f t="shared" si="18"/>
        <v>2016</v>
      </c>
      <c r="BR24" s="52">
        <f t="shared" si="16"/>
        <v>1</v>
      </c>
      <c r="BS24" s="59">
        <v>2</v>
      </c>
      <c r="BT24" s="59">
        <v>1</v>
      </c>
      <c r="BU24">
        <f t="shared" si="17"/>
        <v>1</v>
      </c>
    </row>
    <row r="25" spans="1:73" x14ac:dyDescent="0.2">
      <c r="A25" s="14">
        <v>42878</v>
      </c>
      <c r="B25" s="47" t="s">
        <v>203</v>
      </c>
      <c r="C25" s="15" t="s">
        <v>0</v>
      </c>
      <c r="D25" s="44" t="s">
        <v>204</v>
      </c>
      <c r="E25" s="18" t="s">
        <v>205</v>
      </c>
      <c r="F25" s="45" t="s">
        <v>206</v>
      </c>
      <c r="G25" s="45" t="s">
        <v>207</v>
      </c>
      <c r="H25" s="45" t="s">
        <v>208</v>
      </c>
      <c r="I25" s="45" t="str">
        <f t="shared" si="0"/>
        <v>3rd Party Application</v>
      </c>
      <c r="J25" s="10" t="str">
        <f t="shared" si="1"/>
        <v xml:space="preserve">3rd Party Application, </v>
      </c>
      <c r="K25" s="57">
        <f t="shared" si="10"/>
        <v>10000</v>
      </c>
      <c r="L25" s="46">
        <v>0</v>
      </c>
      <c r="M25" s="46">
        <v>0</v>
      </c>
      <c r="N25" s="46">
        <v>1</v>
      </c>
      <c r="O25" s="46">
        <v>0</v>
      </c>
      <c r="P25" s="46">
        <v>0</v>
      </c>
      <c r="Q25" s="46">
        <v>0</v>
      </c>
      <c r="R25" s="46">
        <v>0</v>
      </c>
      <c r="S25" s="11" t="str">
        <f t="shared" si="2"/>
        <v>Self-signed/Unsigned</v>
      </c>
      <c r="T25" s="10" t="str">
        <f t="shared" si="3"/>
        <v xml:space="preserve">Self-signed/Unsigned; </v>
      </c>
      <c r="U25" s="57">
        <f t="shared" si="11"/>
        <v>100</v>
      </c>
      <c r="V25" s="12">
        <v>0</v>
      </c>
      <c r="W25" s="12">
        <v>0</v>
      </c>
      <c r="X25" s="12">
        <v>0</v>
      </c>
      <c r="Y25" s="12">
        <v>0</v>
      </c>
      <c r="Z25" s="12">
        <v>1</v>
      </c>
      <c r="AA25" s="12">
        <v>0</v>
      </c>
      <c r="AB25" s="12">
        <v>0</v>
      </c>
      <c r="AC25" s="11" t="str">
        <f t="shared" si="4"/>
        <v>3rd Party Application Store</v>
      </c>
      <c r="AD25" s="6" t="str">
        <f t="shared" si="5"/>
        <v xml:space="preserve">3rd Party Application Store; </v>
      </c>
      <c r="AE25" s="91">
        <f t="shared" si="12"/>
        <v>100000000</v>
      </c>
      <c r="AF25" s="7">
        <v>0</v>
      </c>
      <c r="AG25" s="7">
        <v>0</v>
      </c>
      <c r="AH25" s="7">
        <v>0</v>
      </c>
      <c r="AI25" s="7">
        <v>1</v>
      </c>
      <c r="AJ25" s="7">
        <v>0</v>
      </c>
      <c r="AK25" s="7">
        <v>0</v>
      </c>
      <c r="AL25" s="7">
        <v>0</v>
      </c>
      <c r="AM25" s="7">
        <v>0</v>
      </c>
      <c r="AN25" s="7">
        <v>0</v>
      </c>
      <c r="AO25" s="7">
        <v>0</v>
      </c>
      <c r="AP25" s="7">
        <v>0</v>
      </c>
      <c r="AQ25" s="7">
        <v>0</v>
      </c>
      <c r="AR25" s="8" t="str">
        <f t="shared" si="6"/>
        <v>N/A</v>
      </c>
      <c r="AS25" s="47" t="str">
        <f t="shared" si="7"/>
        <v xml:space="preserve">N/A; </v>
      </c>
      <c r="AT25" s="47">
        <f t="shared" si="13"/>
        <v>1</v>
      </c>
      <c r="AU25" s="48">
        <v>0</v>
      </c>
      <c r="AV25" s="48">
        <v>0</v>
      </c>
      <c r="AW25" s="48">
        <v>0</v>
      </c>
      <c r="AX25" s="48">
        <v>0</v>
      </c>
      <c r="AY25" s="48">
        <v>0</v>
      </c>
      <c r="AZ25" s="48">
        <v>0</v>
      </c>
      <c r="BA25" s="48">
        <v>1</v>
      </c>
      <c r="BB25" s="10" t="str">
        <f t="shared" si="8"/>
        <v>Data Extraction; Backdoor Access; Remote Code Execution/Download</v>
      </c>
      <c r="BC25" s="11" t="str">
        <f t="shared" si="9"/>
        <v xml:space="preserve">Data Extraction; Backdoor Access; Remote Code Execution/Download; </v>
      </c>
      <c r="BD25" s="11">
        <f t="shared" si="14"/>
        <v>1010100000</v>
      </c>
      <c r="BE25" s="12">
        <v>1</v>
      </c>
      <c r="BF25" s="12">
        <v>0</v>
      </c>
      <c r="BG25" s="12">
        <v>1</v>
      </c>
      <c r="BH25" s="12">
        <v>0</v>
      </c>
      <c r="BI25" s="12">
        <v>1</v>
      </c>
      <c r="BJ25" s="12">
        <v>0</v>
      </c>
      <c r="BK25" s="12">
        <v>0</v>
      </c>
      <c r="BL25" s="12">
        <v>0</v>
      </c>
      <c r="BM25" s="12">
        <v>0</v>
      </c>
      <c r="BN25" s="12">
        <v>0</v>
      </c>
      <c r="BO25" s="49" t="s">
        <v>20</v>
      </c>
      <c r="BP25" s="50" t="s">
        <v>19</v>
      </c>
      <c r="BQ25" s="51">
        <f t="shared" si="18"/>
        <v>2017</v>
      </c>
      <c r="BR25" s="52">
        <f t="shared" si="16"/>
        <v>1</v>
      </c>
      <c r="BS25" s="59">
        <v>3</v>
      </c>
      <c r="BT25" s="59">
        <v>1</v>
      </c>
      <c r="BU25">
        <f t="shared" si="17"/>
        <v>1</v>
      </c>
    </row>
    <row r="26" spans="1:73" x14ac:dyDescent="0.2">
      <c r="A26" s="2">
        <v>43538</v>
      </c>
      <c r="B26" s="47" t="s">
        <v>209</v>
      </c>
      <c r="C26" s="3" t="s">
        <v>0</v>
      </c>
      <c r="D26" s="44" t="s">
        <v>210</v>
      </c>
      <c r="E26" s="4" t="s">
        <v>211</v>
      </c>
      <c r="F26" s="45" t="s">
        <v>212</v>
      </c>
      <c r="G26" s="45" t="s">
        <v>202</v>
      </c>
      <c r="H26" s="45" t="s">
        <v>162</v>
      </c>
      <c r="I26" s="45" t="str">
        <f t="shared" si="0"/>
        <v>3rd Party Application</v>
      </c>
      <c r="J26" s="10" t="str">
        <f t="shared" si="1"/>
        <v xml:space="preserve">3rd Party Application, </v>
      </c>
      <c r="K26" s="57">
        <f t="shared" si="10"/>
        <v>10000</v>
      </c>
      <c r="L26" s="46">
        <v>0</v>
      </c>
      <c r="M26" s="46">
        <v>0</v>
      </c>
      <c r="N26" s="46">
        <v>1</v>
      </c>
      <c r="O26" s="46">
        <v>0</v>
      </c>
      <c r="P26" s="46">
        <v>0</v>
      </c>
      <c r="Q26" s="46">
        <v>0</v>
      </c>
      <c r="R26" s="46">
        <v>0</v>
      </c>
      <c r="S26" s="11" t="str">
        <f t="shared" si="2"/>
        <v>Pre-signature Insertion</v>
      </c>
      <c r="T26" s="10" t="str">
        <f t="shared" si="3"/>
        <v xml:space="preserve">Pre-signature Insertion; </v>
      </c>
      <c r="U26" s="57">
        <f t="shared" si="11"/>
        <v>100000</v>
      </c>
      <c r="V26" s="12">
        <v>0</v>
      </c>
      <c r="W26" s="12">
        <v>1</v>
      </c>
      <c r="X26" s="12">
        <v>0</v>
      </c>
      <c r="Y26" s="12">
        <v>0</v>
      </c>
      <c r="Z26" s="12">
        <v>0</v>
      </c>
      <c r="AA26" s="12">
        <v>0</v>
      </c>
      <c r="AB26" s="12">
        <v>0</v>
      </c>
      <c r="AC26" s="11" t="str">
        <f t="shared" si="4"/>
        <v>3rd Party Application Store; Development Software</v>
      </c>
      <c r="AD26" s="6" t="str">
        <f t="shared" si="5"/>
        <v xml:space="preserve">3rd Party Application Store; Development Software; </v>
      </c>
      <c r="AE26" s="91">
        <f t="shared" si="12"/>
        <v>100000100</v>
      </c>
      <c r="AF26" s="7">
        <v>0</v>
      </c>
      <c r="AG26" s="7">
        <v>0</v>
      </c>
      <c r="AH26" s="7">
        <v>0</v>
      </c>
      <c r="AI26" s="7">
        <v>1</v>
      </c>
      <c r="AJ26" s="7">
        <v>0</v>
      </c>
      <c r="AK26" s="7">
        <v>0</v>
      </c>
      <c r="AL26" s="7">
        <v>0</v>
      </c>
      <c r="AM26" s="7">
        <v>0</v>
      </c>
      <c r="AN26" s="7">
        <v>0</v>
      </c>
      <c r="AO26" s="7">
        <v>1</v>
      </c>
      <c r="AP26" s="7">
        <v>0</v>
      </c>
      <c r="AQ26" s="7">
        <v>0</v>
      </c>
      <c r="AR26" s="8" t="str">
        <f t="shared" si="6"/>
        <v>N/A</v>
      </c>
      <c r="AS26" s="47" t="str">
        <f t="shared" si="7"/>
        <v xml:space="preserve">N/A; </v>
      </c>
      <c r="AT26" s="47">
        <f t="shared" si="13"/>
        <v>1</v>
      </c>
      <c r="AU26" s="48">
        <v>0</v>
      </c>
      <c r="AV26" s="48">
        <v>0</v>
      </c>
      <c r="AW26" s="48">
        <v>0</v>
      </c>
      <c r="AX26" s="48">
        <v>0</v>
      </c>
      <c r="AY26" s="48">
        <v>0</v>
      </c>
      <c r="AZ26" s="48">
        <v>0</v>
      </c>
      <c r="BA26" s="48">
        <v>1</v>
      </c>
      <c r="BB26" s="10" t="str">
        <f t="shared" si="8"/>
        <v>Data Extraction</v>
      </c>
      <c r="BC26" s="11" t="str">
        <f t="shared" si="9"/>
        <v xml:space="preserve">Data Extraction; </v>
      </c>
      <c r="BD26" s="11">
        <f t="shared" si="14"/>
        <v>1000000000</v>
      </c>
      <c r="BE26" s="12">
        <v>1</v>
      </c>
      <c r="BF26" s="12">
        <v>0</v>
      </c>
      <c r="BG26" s="12">
        <v>0</v>
      </c>
      <c r="BH26" s="12">
        <v>0</v>
      </c>
      <c r="BI26" s="12">
        <v>0</v>
      </c>
      <c r="BJ26" s="12">
        <v>0</v>
      </c>
      <c r="BK26" s="12">
        <v>0</v>
      </c>
      <c r="BL26" s="12">
        <v>0</v>
      </c>
      <c r="BM26" s="12">
        <v>0</v>
      </c>
      <c r="BN26" s="12">
        <v>0</v>
      </c>
      <c r="BO26" s="49" t="s">
        <v>20</v>
      </c>
      <c r="BP26" s="50" t="s">
        <v>19</v>
      </c>
      <c r="BQ26" s="51">
        <f t="shared" si="18"/>
        <v>2019</v>
      </c>
      <c r="BR26" s="52">
        <f t="shared" si="16"/>
        <v>1</v>
      </c>
      <c r="BS26" s="59">
        <v>2</v>
      </c>
      <c r="BT26" s="59">
        <v>1</v>
      </c>
      <c r="BU26">
        <f t="shared" si="17"/>
        <v>1</v>
      </c>
    </row>
    <row r="27" spans="1:73" x14ac:dyDescent="0.2">
      <c r="A27" s="14">
        <v>41429</v>
      </c>
      <c r="B27" s="47" t="s">
        <v>213</v>
      </c>
      <c r="C27" s="15" t="s">
        <v>1</v>
      </c>
      <c r="D27" s="44" t="s">
        <v>214</v>
      </c>
      <c r="E27" s="18" t="s">
        <v>215</v>
      </c>
      <c r="F27" s="45" t="s">
        <v>216</v>
      </c>
      <c r="G27" s="45" t="s">
        <v>202</v>
      </c>
      <c r="H27" s="45" t="s">
        <v>162</v>
      </c>
      <c r="I27" s="45" t="str">
        <f t="shared" si="0"/>
        <v>3rd Party Application</v>
      </c>
      <c r="J27" s="10" t="str">
        <f t="shared" si="1"/>
        <v xml:space="preserve">3rd Party Application, </v>
      </c>
      <c r="K27" s="57">
        <f t="shared" si="10"/>
        <v>10000</v>
      </c>
      <c r="L27" s="46">
        <v>0</v>
      </c>
      <c r="M27" s="46">
        <v>0</v>
      </c>
      <c r="N27" s="46">
        <v>1</v>
      </c>
      <c r="O27" s="46">
        <v>0</v>
      </c>
      <c r="P27" s="46">
        <v>0</v>
      </c>
      <c r="Q27" s="46">
        <v>0</v>
      </c>
      <c r="R27" s="46">
        <v>0</v>
      </c>
      <c r="S27" s="11" t="str">
        <f t="shared" si="2"/>
        <v>Broken Signature System</v>
      </c>
      <c r="T27" s="10" t="str">
        <f t="shared" si="3"/>
        <v xml:space="preserve">Broken Signature System; </v>
      </c>
      <c r="U27" s="57">
        <f t="shared" si="11"/>
        <v>10</v>
      </c>
      <c r="V27" s="12">
        <v>0</v>
      </c>
      <c r="W27" s="12">
        <v>0</v>
      </c>
      <c r="X27" s="12">
        <v>0</v>
      </c>
      <c r="Y27" s="12">
        <v>0</v>
      </c>
      <c r="Z27" s="12">
        <v>0</v>
      </c>
      <c r="AA27" s="12">
        <v>1</v>
      </c>
      <c r="AB27" s="12">
        <v>0</v>
      </c>
      <c r="AC27" s="11" t="str">
        <f t="shared" si="4"/>
        <v>3rd Party Application Store; Supply Chain Service Provider</v>
      </c>
      <c r="AD27" s="6" t="str">
        <f t="shared" si="5"/>
        <v xml:space="preserve">3rd Party Application Store; Supply Chain Service Provider; </v>
      </c>
      <c r="AE27" s="91">
        <f t="shared" si="12"/>
        <v>100000010</v>
      </c>
      <c r="AF27" s="7">
        <v>0</v>
      </c>
      <c r="AG27" s="7">
        <v>0</v>
      </c>
      <c r="AH27" s="7">
        <v>0</v>
      </c>
      <c r="AI27" s="7">
        <v>1</v>
      </c>
      <c r="AJ27" s="7">
        <v>0</v>
      </c>
      <c r="AK27" s="7">
        <v>0</v>
      </c>
      <c r="AL27" s="7">
        <v>0</v>
      </c>
      <c r="AM27" s="7">
        <v>0</v>
      </c>
      <c r="AN27" s="7">
        <v>0</v>
      </c>
      <c r="AO27" s="7">
        <v>0</v>
      </c>
      <c r="AP27" s="7">
        <v>1</v>
      </c>
      <c r="AQ27" s="7">
        <v>0</v>
      </c>
      <c r="AR27" s="8" t="str">
        <f t="shared" si="6"/>
        <v>Cryptography Error; Code Injection</v>
      </c>
      <c r="AS27" s="47" t="str">
        <f t="shared" si="7"/>
        <v xml:space="preserve">Cryptography Error; Code Injection; </v>
      </c>
      <c r="AT27" s="47">
        <f t="shared" si="13"/>
        <v>10010</v>
      </c>
      <c r="AU27" s="48">
        <v>0</v>
      </c>
      <c r="AV27" s="48">
        <v>0</v>
      </c>
      <c r="AW27" s="48">
        <v>1</v>
      </c>
      <c r="AX27" s="48">
        <v>0</v>
      </c>
      <c r="AY27" s="48">
        <v>0</v>
      </c>
      <c r="AZ27" s="48">
        <v>1</v>
      </c>
      <c r="BA27" s="48">
        <v>0</v>
      </c>
      <c r="BB27" s="10" t="str">
        <f t="shared" si="8"/>
        <v>Unknown or Other</v>
      </c>
      <c r="BC27" s="11" t="str">
        <f t="shared" si="9"/>
        <v xml:space="preserve">Unknown or Other; </v>
      </c>
      <c r="BD27" s="11">
        <f t="shared" si="14"/>
        <v>1</v>
      </c>
      <c r="BE27" s="12">
        <v>0</v>
      </c>
      <c r="BF27" s="12">
        <v>0</v>
      </c>
      <c r="BG27" s="12">
        <v>0</v>
      </c>
      <c r="BH27" s="12">
        <v>0</v>
      </c>
      <c r="BI27" s="12">
        <v>0</v>
      </c>
      <c r="BJ27" s="12">
        <v>0</v>
      </c>
      <c r="BK27" s="12">
        <v>0</v>
      </c>
      <c r="BL27" s="12">
        <v>0</v>
      </c>
      <c r="BM27" s="12">
        <v>0</v>
      </c>
      <c r="BN27" s="12">
        <v>1</v>
      </c>
      <c r="BO27" s="49" t="s">
        <v>22</v>
      </c>
      <c r="BP27" s="50" t="s">
        <v>22</v>
      </c>
      <c r="BQ27" s="51">
        <f t="shared" si="18"/>
        <v>2013</v>
      </c>
      <c r="BR27" s="52">
        <f t="shared" si="16"/>
        <v>1</v>
      </c>
      <c r="BS27" s="59">
        <v>3</v>
      </c>
      <c r="BT27" s="59">
        <v>2</v>
      </c>
      <c r="BU27">
        <f t="shared" si="17"/>
        <v>1</v>
      </c>
    </row>
    <row r="28" spans="1:73" x14ac:dyDescent="0.2">
      <c r="A28" s="14">
        <v>42810</v>
      </c>
      <c r="B28" s="47" t="s">
        <v>217</v>
      </c>
      <c r="C28" s="15" t="s">
        <v>0</v>
      </c>
      <c r="D28" s="44" t="s">
        <v>218</v>
      </c>
      <c r="E28" s="4" t="s">
        <v>219</v>
      </c>
      <c r="F28" s="45" t="s">
        <v>220</v>
      </c>
      <c r="G28" s="45" t="s">
        <v>221</v>
      </c>
      <c r="H28" s="45" t="s">
        <v>222</v>
      </c>
      <c r="I28" s="45" t="str">
        <f t="shared" si="0"/>
        <v>3rd Party Application</v>
      </c>
      <c r="J28" s="10" t="str">
        <f t="shared" si="1"/>
        <v xml:space="preserve">3rd Party Application, </v>
      </c>
      <c r="K28" s="57">
        <f t="shared" si="10"/>
        <v>10000</v>
      </c>
      <c r="L28" s="46">
        <v>0</v>
      </c>
      <c r="M28" s="46">
        <v>0</v>
      </c>
      <c r="N28" s="46">
        <v>1</v>
      </c>
      <c r="O28" s="46">
        <v>0</v>
      </c>
      <c r="P28" s="46">
        <v>0</v>
      </c>
      <c r="Q28" s="46">
        <v>0</v>
      </c>
      <c r="R28" s="46">
        <v>0</v>
      </c>
      <c r="S28" s="11" t="str">
        <f t="shared" si="2"/>
        <v>Stolen/Purchased Certificate</v>
      </c>
      <c r="T28" s="10" t="str">
        <f t="shared" si="3"/>
        <v xml:space="preserve">Stolen/Purchased Certificate; </v>
      </c>
      <c r="U28" s="57">
        <f t="shared" si="11"/>
        <v>1000000</v>
      </c>
      <c r="V28" s="12">
        <v>1</v>
      </c>
      <c r="W28" s="12">
        <v>0</v>
      </c>
      <c r="X28" s="12">
        <v>0</v>
      </c>
      <c r="Y28" s="12">
        <v>0</v>
      </c>
      <c r="Z28" s="12">
        <v>0</v>
      </c>
      <c r="AA28" s="12">
        <v>0</v>
      </c>
      <c r="AB28" s="12">
        <v>0</v>
      </c>
      <c r="AC28" s="11" t="str">
        <f t="shared" si="4"/>
        <v>Hijacked Updates</v>
      </c>
      <c r="AD28" s="6" t="str">
        <f t="shared" si="5"/>
        <v xml:space="preserve">Hijacked Updates; </v>
      </c>
      <c r="AE28" s="91">
        <f t="shared" si="12"/>
        <v>10000000000</v>
      </c>
      <c r="AF28" s="7">
        <v>0</v>
      </c>
      <c r="AG28" s="7">
        <v>1</v>
      </c>
      <c r="AH28" s="7">
        <v>0</v>
      </c>
      <c r="AI28" s="7">
        <v>0</v>
      </c>
      <c r="AJ28" s="7">
        <v>0</v>
      </c>
      <c r="AK28" s="7">
        <v>0</v>
      </c>
      <c r="AL28" s="7">
        <v>0</v>
      </c>
      <c r="AM28" s="7">
        <v>0</v>
      </c>
      <c r="AN28" s="7">
        <v>0</v>
      </c>
      <c r="AO28" s="7">
        <v>0</v>
      </c>
      <c r="AP28" s="7">
        <v>0</v>
      </c>
      <c r="AQ28" s="7">
        <v>0</v>
      </c>
      <c r="AR28" s="8" t="str">
        <f t="shared" si="6"/>
        <v>N/A</v>
      </c>
      <c r="AS28" s="47" t="str">
        <f t="shared" si="7"/>
        <v xml:space="preserve">N/A; </v>
      </c>
      <c r="AT28" s="47">
        <f t="shared" si="13"/>
        <v>1</v>
      </c>
      <c r="AU28" s="48">
        <v>0</v>
      </c>
      <c r="AV28" s="48">
        <v>0</v>
      </c>
      <c r="AW28" s="48">
        <v>0</v>
      </c>
      <c r="AX28" s="48">
        <v>0</v>
      </c>
      <c r="AY28" s="48">
        <v>0</v>
      </c>
      <c r="AZ28" s="48">
        <v>0</v>
      </c>
      <c r="BA28" s="48">
        <v>1</v>
      </c>
      <c r="BB28" s="10" t="str">
        <f t="shared" si="8"/>
        <v>Unknown or Other</v>
      </c>
      <c r="BC28" s="11" t="str">
        <f t="shared" si="9"/>
        <v xml:space="preserve">Unknown or Other; </v>
      </c>
      <c r="BD28" s="11">
        <f t="shared" si="14"/>
        <v>1</v>
      </c>
      <c r="BE28" s="12">
        <v>0</v>
      </c>
      <c r="BF28" s="12">
        <v>0</v>
      </c>
      <c r="BG28" s="12">
        <v>0</v>
      </c>
      <c r="BH28" s="12">
        <v>0</v>
      </c>
      <c r="BI28" s="12">
        <v>0</v>
      </c>
      <c r="BJ28" s="12">
        <v>0</v>
      </c>
      <c r="BK28" s="12">
        <v>0</v>
      </c>
      <c r="BL28" s="12">
        <v>0</v>
      </c>
      <c r="BM28" s="12">
        <v>0</v>
      </c>
      <c r="BN28" s="12">
        <v>1</v>
      </c>
      <c r="BO28" s="49" t="s">
        <v>20</v>
      </c>
      <c r="BP28" s="50" t="s">
        <v>20</v>
      </c>
      <c r="BQ28" s="51">
        <f t="shared" si="18"/>
        <v>2017</v>
      </c>
      <c r="BR28" s="52">
        <f t="shared" si="16"/>
        <v>1</v>
      </c>
      <c r="BS28" s="59">
        <v>3</v>
      </c>
      <c r="BT28" s="59">
        <v>2</v>
      </c>
      <c r="BU28">
        <f t="shared" si="17"/>
        <v>0</v>
      </c>
    </row>
    <row r="29" spans="1:73" x14ac:dyDescent="0.2">
      <c r="A29" s="2">
        <v>42999</v>
      </c>
      <c r="B29" s="47" t="s">
        <v>223</v>
      </c>
      <c r="C29" s="3" t="s">
        <v>0</v>
      </c>
      <c r="D29" s="44" t="s">
        <v>224</v>
      </c>
      <c r="E29" s="4" t="s">
        <v>225</v>
      </c>
      <c r="F29" s="45" t="s">
        <v>223</v>
      </c>
      <c r="G29" s="45" t="s">
        <v>226</v>
      </c>
      <c r="H29" s="45" t="s">
        <v>227</v>
      </c>
      <c r="I29" s="45" t="str">
        <f t="shared" si="0"/>
        <v>3rd Party Application</v>
      </c>
      <c r="J29" s="10" t="str">
        <f t="shared" si="1"/>
        <v xml:space="preserve">3rd Party Application, </v>
      </c>
      <c r="K29" s="57">
        <f t="shared" si="10"/>
        <v>10000</v>
      </c>
      <c r="L29" s="46">
        <v>0</v>
      </c>
      <c r="M29" s="46">
        <v>0</v>
      </c>
      <c r="N29" s="46">
        <v>1</v>
      </c>
      <c r="O29" s="46">
        <v>0</v>
      </c>
      <c r="P29" s="46">
        <v>0</v>
      </c>
      <c r="Q29" s="46">
        <v>0</v>
      </c>
      <c r="R29" s="46">
        <v>0</v>
      </c>
      <c r="S29" s="11" t="str">
        <f t="shared" si="2"/>
        <v>Stolen/Purchased Certificate; Account Access</v>
      </c>
      <c r="T29" s="10" t="str">
        <f t="shared" si="3"/>
        <v xml:space="preserve">Stolen/Purchased Certificate; Account Access; </v>
      </c>
      <c r="U29" s="57">
        <f t="shared" si="11"/>
        <v>1001000</v>
      </c>
      <c r="V29" s="12">
        <v>1</v>
      </c>
      <c r="W29" s="12">
        <v>0</v>
      </c>
      <c r="X29" s="12">
        <v>0</v>
      </c>
      <c r="Y29" s="12">
        <v>1</v>
      </c>
      <c r="Z29" s="12">
        <v>0</v>
      </c>
      <c r="AA29" s="12">
        <v>0</v>
      </c>
      <c r="AB29" s="12">
        <v>0</v>
      </c>
      <c r="AC29" s="11" t="str">
        <f t="shared" si="4"/>
        <v>Hijacked Updates</v>
      </c>
      <c r="AD29" s="6" t="str">
        <f t="shared" si="5"/>
        <v xml:space="preserve">Hijacked Updates; </v>
      </c>
      <c r="AE29" s="91">
        <f t="shared" si="12"/>
        <v>10000000000</v>
      </c>
      <c r="AF29" s="7">
        <v>0</v>
      </c>
      <c r="AG29" s="7">
        <v>1</v>
      </c>
      <c r="AH29" s="7">
        <v>0</v>
      </c>
      <c r="AI29" s="7">
        <v>0</v>
      </c>
      <c r="AJ29" s="7">
        <v>0</v>
      </c>
      <c r="AK29" s="7">
        <v>0</v>
      </c>
      <c r="AL29" s="7">
        <v>0</v>
      </c>
      <c r="AM29" s="7">
        <v>0</v>
      </c>
      <c r="AN29" s="7">
        <v>0</v>
      </c>
      <c r="AO29" s="7">
        <v>0</v>
      </c>
      <c r="AP29" s="7">
        <v>0</v>
      </c>
      <c r="AQ29" s="7">
        <v>0</v>
      </c>
      <c r="AR29" s="8" t="str">
        <f t="shared" si="6"/>
        <v>N/A</v>
      </c>
      <c r="AS29" s="47" t="str">
        <f t="shared" si="7"/>
        <v xml:space="preserve">N/A; </v>
      </c>
      <c r="AT29" s="47">
        <f t="shared" si="13"/>
        <v>1</v>
      </c>
      <c r="AU29" s="48">
        <v>0</v>
      </c>
      <c r="AV29" s="48">
        <v>0</v>
      </c>
      <c r="AW29" s="48">
        <v>0</v>
      </c>
      <c r="AX29" s="48">
        <v>0</v>
      </c>
      <c r="AY29" s="48">
        <v>0</v>
      </c>
      <c r="AZ29" s="48">
        <v>0</v>
      </c>
      <c r="BA29" s="48">
        <v>1</v>
      </c>
      <c r="BB29" s="10" t="str">
        <f t="shared" si="8"/>
        <v>Data Extraction; Backdoor Access; Remote Code Execution/Download; Unknown or Other</v>
      </c>
      <c r="BC29" s="11" t="str">
        <f t="shared" si="9"/>
        <v xml:space="preserve">Data Extraction; Backdoor Access; Remote Code Execution/Download; Unknown or Other; </v>
      </c>
      <c r="BD29" s="11">
        <f t="shared" si="14"/>
        <v>1010100001</v>
      </c>
      <c r="BE29" s="12">
        <v>1</v>
      </c>
      <c r="BF29" s="12">
        <v>0</v>
      </c>
      <c r="BG29" s="12">
        <v>1</v>
      </c>
      <c r="BH29" s="12">
        <v>0</v>
      </c>
      <c r="BI29" s="12">
        <v>1</v>
      </c>
      <c r="BJ29" s="12">
        <v>0</v>
      </c>
      <c r="BK29" s="12">
        <v>0</v>
      </c>
      <c r="BL29" s="12">
        <v>0</v>
      </c>
      <c r="BM29" s="12">
        <v>0</v>
      </c>
      <c r="BN29" s="12">
        <v>1</v>
      </c>
      <c r="BO29" s="49" t="s">
        <v>228</v>
      </c>
      <c r="BP29" s="50" t="s">
        <v>18</v>
      </c>
      <c r="BQ29" s="51">
        <f t="shared" si="18"/>
        <v>2017</v>
      </c>
      <c r="BR29" s="52">
        <f t="shared" si="16"/>
        <v>1</v>
      </c>
      <c r="BS29" s="59">
        <v>3</v>
      </c>
      <c r="BT29" s="59">
        <v>2</v>
      </c>
      <c r="BU29">
        <f t="shared" si="17"/>
        <v>0</v>
      </c>
    </row>
    <row r="30" spans="1:73" x14ac:dyDescent="0.2">
      <c r="A30" s="2">
        <v>43759</v>
      </c>
      <c r="B30" s="47" t="s">
        <v>229</v>
      </c>
      <c r="C30" s="3" t="s">
        <v>0</v>
      </c>
      <c r="D30" s="44" t="s">
        <v>230</v>
      </c>
      <c r="E30" s="19" t="s">
        <v>231</v>
      </c>
      <c r="F30" s="45" t="s">
        <v>223</v>
      </c>
      <c r="G30" s="45" t="s">
        <v>232</v>
      </c>
      <c r="H30" s="45" t="s">
        <v>233</v>
      </c>
      <c r="I30" s="45" t="str">
        <f t="shared" si="0"/>
        <v>3rd Party Application</v>
      </c>
      <c r="J30" s="10" t="str">
        <f t="shared" si="1"/>
        <v xml:space="preserve">3rd Party Application, </v>
      </c>
      <c r="K30" s="57">
        <f t="shared" si="10"/>
        <v>10000</v>
      </c>
      <c r="L30" s="46">
        <v>0</v>
      </c>
      <c r="M30" s="46">
        <v>0</v>
      </c>
      <c r="N30" s="46">
        <v>1</v>
      </c>
      <c r="O30" s="46">
        <v>0</v>
      </c>
      <c r="P30" s="46">
        <v>0</v>
      </c>
      <c r="Q30" s="46">
        <v>0</v>
      </c>
      <c r="R30" s="46">
        <v>0</v>
      </c>
      <c r="S30" s="11" t="str">
        <f t="shared" si="2"/>
        <v>Stolen/Purchased Certificate</v>
      </c>
      <c r="T30" s="10" t="str">
        <f t="shared" si="3"/>
        <v xml:space="preserve">Stolen/Purchased Certificate; </v>
      </c>
      <c r="U30" s="57">
        <f t="shared" si="11"/>
        <v>1000000</v>
      </c>
      <c r="V30" s="12">
        <v>1</v>
      </c>
      <c r="W30" s="12">
        <v>0</v>
      </c>
      <c r="X30" s="12">
        <v>0</v>
      </c>
      <c r="Y30" s="12">
        <v>0</v>
      </c>
      <c r="Z30" s="12">
        <v>0</v>
      </c>
      <c r="AA30" s="12">
        <v>0</v>
      </c>
      <c r="AB30" s="12">
        <v>0</v>
      </c>
      <c r="AC30" s="11" t="str">
        <f t="shared" si="4"/>
        <v>Hijacked Updates</v>
      </c>
      <c r="AD30" s="6" t="str">
        <f t="shared" si="5"/>
        <v xml:space="preserve">Hijacked Updates; </v>
      </c>
      <c r="AE30" s="91">
        <f t="shared" si="12"/>
        <v>10000000000</v>
      </c>
      <c r="AF30" s="7">
        <v>0</v>
      </c>
      <c r="AG30" s="7">
        <v>1</v>
      </c>
      <c r="AH30" s="7">
        <v>0</v>
      </c>
      <c r="AI30" s="7">
        <v>0</v>
      </c>
      <c r="AJ30" s="7">
        <v>0</v>
      </c>
      <c r="AK30" s="7">
        <v>0</v>
      </c>
      <c r="AL30" s="7">
        <v>0</v>
      </c>
      <c r="AM30" s="7">
        <v>0</v>
      </c>
      <c r="AN30" s="7">
        <v>0</v>
      </c>
      <c r="AO30" s="7">
        <v>0</v>
      </c>
      <c r="AP30" s="7">
        <v>0</v>
      </c>
      <c r="AQ30" s="7">
        <v>0</v>
      </c>
      <c r="AR30" s="8" t="str">
        <f t="shared" si="6"/>
        <v>N/A</v>
      </c>
      <c r="AS30" s="47" t="str">
        <f t="shared" si="7"/>
        <v xml:space="preserve">N/A; </v>
      </c>
      <c r="AT30" s="47">
        <f t="shared" si="13"/>
        <v>1</v>
      </c>
      <c r="AU30" s="48">
        <v>0</v>
      </c>
      <c r="AV30" s="48">
        <v>0</v>
      </c>
      <c r="AW30" s="48">
        <v>0</v>
      </c>
      <c r="AX30" s="48">
        <v>0</v>
      </c>
      <c r="AY30" s="48">
        <v>0</v>
      </c>
      <c r="AZ30" s="48">
        <v>0</v>
      </c>
      <c r="BA30" s="48">
        <v>1</v>
      </c>
      <c r="BB30" s="10" t="str">
        <f t="shared" si="8"/>
        <v>Data Extraction; Unknown or Other</v>
      </c>
      <c r="BC30" s="11" t="str">
        <f t="shared" si="9"/>
        <v xml:space="preserve">Data Extraction; Unknown or Other; </v>
      </c>
      <c r="BD30" s="11">
        <f t="shared" si="14"/>
        <v>1000000001</v>
      </c>
      <c r="BE30" s="12">
        <v>1</v>
      </c>
      <c r="BF30" s="12">
        <v>0</v>
      </c>
      <c r="BG30" s="12">
        <v>0</v>
      </c>
      <c r="BH30" s="12">
        <v>0</v>
      </c>
      <c r="BI30" s="12">
        <v>0</v>
      </c>
      <c r="BJ30" s="12">
        <v>0</v>
      </c>
      <c r="BK30" s="12">
        <v>0</v>
      </c>
      <c r="BL30" s="12">
        <v>0</v>
      </c>
      <c r="BM30" s="12">
        <v>0</v>
      </c>
      <c r="BN30" s="12">
        <v>1</v>
      </c>
      <c r="BO30" s="49" t="s">
        <v>139</v>
      </c>
      <c r="BP30" s="50" t="s">
        <v>20</v>
      </c>
      <c r="BQ30" s="51">
        <f t="shared" si="18"/>
        <v>2019</v>
      </c>
      <c r="BR30" s="52">
        <f t="shared" si="16"/>
        <v>1</v>
      </c>
      <c r="BS30" s="59">
        <v>3</v>
      </c>
      <c r="BT30" s="59">
        <v>2</v>
      </c>
      <c r="BU30">
        <f t="shared" si="17"/>
        <v>0</v>
      </c>
    </row>
    <row r="31" spans="1:73" x14ac:dyDescent="0.2">
      <c r="A31" s="2">
        <v>43535</v>
      </c>
      <c r="B31" s="47" t="s">
        <v>234</v>
      </c>
      <c r="C31" s="3" t="s">
        <v>0</v>
      </c>
      <c r="D31" s="44" t="s">
        <v>235</v>
      </c>
      <c r="E31" s="4" t="s">
        <v>236</v>
      </c>
      <c r="F31" s="45" t="s">
        <v>237</v>
      </c>
      <c r="G31" s="45" t="s">
        <v>238</v>
      </c>
      <c r="H31" s="45" t="s">
        <v>239</v>
      </c>
      <c r="I31" s="45" t="str">
        <f t="shared" si="0"/>
        <v>3rd Party Application</v>
      </c>
      <c r="J31" s="10" t="str">
        <f t="shared" si="1"/>
        <v xml:space="preserve">3rd Party Application, </v>
      </c>
      <c r="K31" s="57">
        <f t="shared" si="10"/>
        <v>10000</v>
      </c>
      <c r="L31" s="46">
        <v>0</v>
      </c>
      <c r="M31" s="46">
        <v>0</v>
      </c>
      <c r="N31" s="46">
        <v>1</v>
      </c>
      <c r="O31" s="46">
        <v>0</v>
      </c>
      <c r="P31" s="46">
        <v>0</v>
      </c>
      <c r="Q31" s="46">
        <v>0</v>
      </c>
      <c r="R31" s="46">
        <v>0</v>
      </c>
      <c r="S31" s="11" t="str">
        <f t="shared" si="2"/>
        <v>Unknown, Other, or N/A</v>
      </c>
      <c r="T31" s="10" t="str">
        <f t="shared" si="3"/>
        <v xml:space="preserve">Unknown, Other, or N/A; </v>
      </c>
      <c r="U31" s="57">
        <f t="shared" si="11"/>
        <v>1</v>
      </c>
      <c r="V31" s="12">
        <v>0</v>
      </c>
      <c r="W31" s="12">
        <v>0</v>
      </c>
      <c r="X31" s="12">
        <v>0</v>
      </c>
      <c r="Y31" s="12">
        <v>0</v>
      </c>
      <c r="Z31" s="12">
        <v>0</v>
      </c>
      <c r="AA31" s="12">
        <v>0</v>
      </c>
      <c r="AB31" s="12">
        <v>1</v>
      </c>
      <c r="AC31" s="11" t="str">
        <f t="shared" si="4"/>
        <v>Hijacked Updates</v>
      </c>
      <c r="AD31" s="6" t="str">
        <f t="shared" si="5"/>
        <v xml:space="preserve">Hijacked Updates; </v>
      </c>
      <c r="AE31" s="91">
        <f t="shared" si="12"/>
        <v>10000000000</v>
      </c>
      <c r="AF31" s="7">
        <v>0</v>
      </c>
      <c r="AG31" s="7">
        <v>1</v>
      </c>
      <c r="AH31" s="7">
        <v>0</v>
      </c>
      <c r="AI31" s="7">
        <v>0</v>
      </c>
      <c r="AJ31" s="7">
        <v>0</v>
      </c>
      <c r="AK31" s="7">
        <v>0</v>
      </c>
      <c r="AL31" s="7">
        <v>0</v>
      </c>
      <c r="AM31" s="7">
        <v>0</v>
      </c>
      <c r="AN31" s="7">
        <v>0</v>
      </c>
      <c r="AO31" s="7">
        <v>0</v>
      </c>
      <c r="AP31" s="7">
        <v>0</v>
      </c>
      <c r="AQ31" s="7">
        <v>0</v>
      </c>
      <c r="AR31" s="8" t="str">
        <f t="shared" si="6"/>
        <v>N/A</v>
      </c>
      <c r="AS31" s="47" t="str">
        <f t="shared" si="7"/>
        <v xml:space="preserve">N/A; </v>
      </c>
      <c r="AT31" s="47">
        <f t="shared" si="13"/>
        <v>1</v>
      </c>
      <c r="AU31" s="48">
        <v>0</v>
      </c>
      <c r="AV31" s="48">
        <v>0</v>
      </c>
      <c r="AW31" s="48">
        <v>0</v>
      </c>
      <c r="AX31" s="48">
        <v>0</v>
      </c>
      <c r="AY31" s="48">
        <v>0</v>
      </c>
      <c r="AZ31" s="48">
        <v>0</v>
      </c>
      <c r="BA31" s="48">
        <v>1</v>
      </c>
      <c r="BB31" s="10" t="str">
        <f t="shared" si="8"/>
        <v>Data Extraction; Backdoor Access; Remote Code Execution/Download</v>
      </c>
      <c r="BC31" s="11" t="str">
        <f t="shared" si="9"/>
        <v xml:space="preserve">Data Extraction; Backdoor Access; Remote Code Execution/Download; </v>
      </c>
      <c r="BD31" s="11">
        <f t="shared" si="14"/>
        <v>1010100000</v>
      </c>
      <c r="BE31" s="12">
        <v>1</v>
      </c>
      <c r="BF31" s="12">
        <v>0</v>
      </c>
      <c r="BG31" s="12">
        <v>1</v>
      </c>
      <c r="BH31" s="12">
        <v>0</v>
      </c>
      <c r="BI31" s="12">
        <v>1</v>
      </c>
      <c r="BJ31" s="12">
        <v>0</v>
      </c>
      <c r="BK31" s="12">
        <v>0</v>
      </c>
      <c r="BL31" s="12">
        <v>0</v>
      </c>
      <c r="BM31" s="12">
        <v>0</v>
      </c>
      <c r="BN31" s="12">
        <v>0</v>
      </c>
      <c r="BO31" s="49" t="s">
        <v>240</v>
      </c>
      <c r="BP31" s="50" t="s">
        <v>18</v>
      </c>
      <c r="BQ31" s="51">
        <f t="shared" si="18"/>
        <v>2019</v>
      </c>
      <c r="BR31" s="52">
        <f t="shared" si="16"/>
        <v>1</v>
      </c>
      <c r="BS31" s="59">
        <v>2</v>
      </c>
      <c r="BT31" s="59">
        <v>2</v>
      </c>
      <c r="BU31">
        <f t="shared" si="17"/>
        <v>0</v>
      </c>
    </row>
    <row r="32" spans="1:73" x14ac:dyDescent="0.2">
      <c r="A32" s="14">
        <v>42859</v>
      </c>
      <c r="B32" s="47" t="s">
        <v>241</v>
      </c>
      <c r="C32" s="15" t="s">
        <v>0</v>
      </c>
      <c r="D32" s="44" t="s">
        <v>242</v>
      </c>
      <c r="E32" s="18" t="s">
        <v>243</v>
      </c>
      <c r="F32" s="45" t="s">
        <v>244</v>
      </c>
      <c r="G32" s="45" t="s">
        <v>245</v>
      </c>
      <c r="H32" s="45" t="s">
        <v>246</v>
      </c>
      <c r="I32" s="45" t="str">
        <f t="shared" si="0"/>
        <v>3rd Party Application</v>
      </c>
      <c r="J32" s="10" t="str">
        <f t="shared" si="1"/>
        <v xml:space="preserve">3rd Party Application, </v>
      </c>
      <c r="K32" s="57">
        <f t="shared" si="10"/>
        <v>10000</v>
      </c>
      <c r="L32" s="46">
        <v>0</v>
      </c>
      <c r="M32" s="46">
        <v>0</v>
      </c>
      <c r="N32" s="46">
        <v>1</v>
      </c>
      <c r="O32" s="46">
        <v>0</v>
      </c>
      <c r="P32" s="46">
        <v>0</v>
      </c>
      <c r="Q32" s="46">
        <v>0</v>
      </c>
      <c r="R32" s="46">
        <v>0</v>
      </c>
      <c r="S32" s="11" t="str">
        <f t="shared" si="2"/>
        <v>Self-signed/Unsigned</v>
      </c>
      <c r="T32" s="10" t="str">
        <f t="shared" si="3"/>
        <v xml:space="preserve">Self-signed/Unsigned; </v>
      </c>
      <c r="U32" s="57">
        <f t="shared" si="11"/>
        <v>100</v>
      </c>
      <c r="V32" s="12">
        <v>0</v>
      </c>
      <c r="W32" s="12">
        <v>0</v>
      </c>
      <c r="X32" s="12">
        <v>0</v>
      </c>
      <c r="Y32" s="12">
        <v>0</v>
      </c>
      <c r="Z32" s="12">
        <v>1</v>
      </c>
      <c r="AA32" s="12">
        <v>0</v>
      </c>
      <c r="AB32" s="12">
        <v>0</v>
      </c>
      <c r="AC32" s="11" t="str">
        <f t="shared" si="4"/>
        <v>Hijacked Updates</v>
      </c>
      <c r="AD32" s="6" t="str">
        <f t="shared" si="5"/>
        <v xml:space="preserve">Hijacked Updates; </v>
      </c>
      <c r="AE32" s="91">
        <f t="shared" si="12"/>
        <v>10000000000</v>
      </c>
      <c r="AF32" s="7">
        <v>0</v>
      </c>
      <c r="AG32" s="7">
        <v>1</v>
      </c>
      <c r="AH32" s="7">
        <v>0</v>
      </c>
      <c r="AI32" s="7">
        <v>0</v>
      </c>
      <c r="AJ32" s="7">
        <v>0</v>
      </c>
      <c r="AK32" s="7">
        <v>0</v>
      </c>
      <c r="AL32" s="7">
        <v>0</v>
      </c>
      <c r="AM32" s="7">
        <v>0</v>
      </c>
      <c r="AN32" s="7">
        <v>0</v>
      </c>
      <c r="AO32" s="7">
        <v>0</v>
      </c>
      <c r="AP32" s="7">
        <v>0</v>
      </c>
      <c r="AQ32" s="7">
        <v>0</v>
      </c>
      <c r="AR32" s="8" t="str">
        <f t="shared" si="6"/>
        <v>N/A</v>
      </c>
      <c r="AS32" s="47" t="str">
        <f t="shared" si="7"/>
        <v xml:space="preserve">N/A; </v>
      </c>
      <c r="AT32" s="47">
        <f t="shared" si="13"/>
        <v>1</v>
      </c>
      <c r="AU32" s="48">
        <v>0</v>
      </c>
      <c r="AV32" s="48">
        <v>0</v>
      </c>
      <c r="AW32" s="48">
        <v>0</v>
      </c>
      <c r="AX32" s="48">
        <v>0</v>
      </c>
      <c r="AY32" s="48">
        <v>0</v>
      </c>
      <c r="AZ32" s="48">
        <v>0</v>
      </c>
      <c r="BA32" s="48">
        <v>1</v>
      </c>
      <c r="BB32" s="10" t="str">
        <f t="shared" si="8"/>
        <v>Data Extraction; Backdoor Access; Remote Code Execution/Download</v>
      </c>
      <c r="BC32" s="11" t="str">
        <f t="shared" si="9"/>
        <v xml:space="preserve">Data Extraction; Backdoor Access; Remote Code Execution/Download; </v>
      </c>
      <c r="BD32" s="11">
        <f t="shared" si="14"/>
        <v>1010100000</v>
      </c>
      <c r="BE32" s="12">
        <v>1</v>
      </c>
      <c r="BF32" s="12">
        <v>0</v>
      </c>
      <c r="BG32" s="12">
        <v>1</v>
      </c>
      <c r="BH32" s="12">
        <v>0</v>
      </c>
      <c r="BI32" s="12">
        <v>1</v>
      </c>
      <c r="BJ32" s="12">
        <v>0</v>
      </c>
      <c r="BK32" s="12">
        <v>0</v>
      </c>
      <c r="BL32" s="12">
        <v>0</v>
      </c>
      <c r="BM32" s="12">
        <v>0</v>
      </c>
      <c r="BN32" s="12">
        <v>0</v>
      </c>
      <c r="BO32" s="49" t="s">
        <v>20</v>
      </c>
      <c r="BP32" s="50" t="s">
        <v>19</v>
      </c>
      <c r="BQ32" s="51">
        <f t="shared" si="18"/>
        <v>2017</v>
      </c>
      <c r="BR32" s="52">
        <f t="shared" si="16"/>
        <v>1</v>
      </c>
      <c r="BS32" s="59">
        <v>3</v>
      </c>
      <c r="BT32" s="59">
        <v>2</v>
      </c>
      <c r="BU32">
        <f t="shared" si="17"/>
        <v>0</v>
      </c>
    </row>
    <row r="33" spans="1:74" x14ac:dyDescent="0.2">
      <c r="A33" s="2">
        <v>41091</v>
      </c>
      <c r="B33" s="47" t="s">
        <v>247</v>
      </c>
      <c r="C33" s="3" t="s">
        <v>0</v>
      </c>
      <c r="D33" s="44" t="s">
        <v>248</v>
      </c>
      <c r="E33" s="4" t="s">
        <v>249</v>
      </c>
      <c r="F33" s="45" t="s">
        <v>250</v>
      </c>
      <c r="G33" s="45" t="s">
        <v>251</v>
      </c>
      <c r="H33" s="45" t="s">
        <v>252</v>
      </c>
      <c r="I33" s="45" t="str">
        <f t="shared" si="0"/>
        <v>3rd Party Application</v>
      </c>
      <c r="J33" s="10" t="str">
        <f t="shared" si="1"/>
        <v xml:space="preserve">3rd Party Application, </v>
      </c>
      <c r="K33" s="57">
        <f t="shared" si="10"/>
        <v>10000</v>
      </c>
      <c r="L33" s="46">
        <v>0</v>
      </c>
      <c r="M33" s="46">
        <v>0</v>
      </c>
      <c r="N33" s="46">
        <v>1</v>
      </c>
      <c r="O33" s="46">
        <v>0</v>
      </c>
      <c r="P33" s="46">
        <v>0</v>
      </c>
      <c r="Q33" s="46">
        <v>0</v>
      </c>
      <c r="R33" s="46">
        <v>0</v>
      </c>
      <c r="S33" s="11" t="str">
        <f t="shared" si="2"/>
        <v>Stolen/Purchased Certificate</v>
      </c>
      <c r="T33" s="10" t="str">
        <f t="shared" si="3"/>
        <v xml:space="preserve">Stolen/Purchased Certificate; </v>
      </c>
      <c r="U33" s="57">
        <f t="shared" si="11"/>
        <v>1000000</v>
      </c>
      <c r="V33" s="12">
        <v>1</v>
      </c>
      <c r="W33" s="12">
        <v>0</v>
      </c>
      <c r="X33" s="12">
        <v>0</v>
      </c>
      <c r="Y33" s="12">
        <v>0</v>
      </c>
      <c r="Z33" s="12">
        <v>0</v>
      </c>
      <c r="AA33" s="12">
        <v>0</v>
      </c>
      <c r="AB33" s="12">
        <v>0</v>
      </c>
      <c r="AC33" s="11" t="str">
        <f t="shared" si="4"/>
        <v>Hijacked Updates</v>
      </c>
      <c r="AD33" s="6" t="str">
        <f t="shared" si="5"/>
        <v xml:space="preserve">Hijacked Updates; </v>
      </c>
      <c r="AE33" s="91">
        <f t="shared" si="12"/>
        <v>10000000000</v>
      </c>
      <c r="AF33" s="7">
        <v>0</v>
      </c>
      <c r="AG33" s="7">
        <v>1</v>
      </c>
      <c r="AH33" s="7">
        <v>0</v>
      </c>
      <c r="AI33" s="7">
        <v>0</v>
      </c>
      <c r="AJ33" s="7">
        <v>0</v>
      </c>
      <c r="AK33" s="7">
        <v>0</v>
      </c>
      <c r="AL33" s="7">
        <v>0</v>
      </c>
      <c r="AM33" s="7">
        <v>0</v>
      </c>
      <c r="AN33" s="7">
        <v>0</v>
      </c>
      <c r="AO33" s="7">
        <v>0</v>
      </c>
      <c r="AP33" s="7">
        <v>0</v>
      </c>
      <c r="AQ33" s="7">
        <v>0</v>
      </c>
      <c r="AR33" s="8" t="str">
        <f t="shared" si="6"/>
        <v>N/A</v>
      </c>
      <c r="AS33" s="47" t="str">
        <f t="shared" si="7"/>
        <v xml:space="preserve">N/A; </v>
      </c>
      <c r="AT33" s="47">
        <f t="shared" si="13"/>
        <v>1</v>
      </c>
      <c r="AU33" s="48">
        <v>0</v>
      </c>
      <c r="AV33" s="48">
        <v>0</v>
      </c>
      <c r="AW33" s="48">
        <v>0</v>
      </c>
      <c r="AX33" s="48">
        <v>0</v>
      </c>
      <c r="AY33" s="48">
        <v>0</v>
      </c>
      <c r="AZ33" s="48">
        <v>0</v>
      </c>
      <c r="BA33" s="48">
        <v>1</v>
      </c>
      <c r="BB33" s="10" t="str">
        <f t="shared" si="8"/>
        <v>Data Extraction</v>
      </c>
      <c r="BC33" s="11" t="str">
        <f t="shared" si="9"/>
        <v xml:space="preserve">Data Extraction; </v>
      </c>
      <c r="BD33" s="11">
        <f t="shared" si="14"/>
        <v>1000000000</v>
      </c>
      <c r="BE33" s="12">
        <v>1</v>
      </c>
      <c r="BF33" s="12">
        <v>0</v>
      </c>
      <c r="BG33" s="12">
        <v>0</v>
      </c>
      <c r="BH33" s="12">
        <v>0</v>
      </c>
      <c r="BI33" s="12">
        <v>0</v>
      </c>
      <c r="BJ33" s="12">
        <v>0</v>
      </c>
      <c r="BK33" s="12">
        <v>0</v>
      </c>
      <c r="BL33" s="12">
        <v>0</v>
      </c>
      <c r="BM33" s="12">
        <v>0</v>
      </c>
      <c r="BN33" s="12">
        <v>0</v>
      </c>
      <c r="BO33" s="49" t="s">
        <v>20</v>
      </c>
      <c r="BP33" s="50" t="s">
        <v>18</v>
      </c>
      <c r="BQ33" s="51">
        <f t="shared" si="18"/>
        <v>2012</v>
      </c>
      <c r="BR33" s="52">
        <f t="shared" si="16"/>
        <v>1</v>
      </c>
      <c r="BS33" s="59">
        <v>3</v>
      </c>
      <c r="BT33" s="59">
        <v>2</v>
      </c>
      <c r="BU33">
        <f t="shared" si="17"/>
        <v>0</v>
      </c>
    </row>
    <row r="34" spans="1:74" x14ac:dyDescent="0.2">
      <c r="A34" s="2">
        <v>41641</v>
      </c>
      <c r="B34" s="47" t="s">
        <v>253</v>
      </c>
      <c r="C34" s="3" t="s">
        <v>0</v>
      </c>
      <c r="D34" s="44" t="s">
        <v>254</v>
      </c>
      <c r="E34" s="4" t="s">
        <v>255</v>
      </c>
      <c r="F34" s="45" t="s">
        <v>256</v>
      </c>
      <c r="G34" s="45" t="s">
        <v>251</v>
      </c>
      <c r="H34" s="45" t="s">
        <v>257</v>
      </c>
      <c r="I34" s="45" t="str">
        <f t="shared" si="0"/>
        <v>3rd Party Application</v>
      </c>
      <c r="J34" s="10" t="str">
        <f t="shared" ref="J34:J65" si="19">_xlfn.CONCAT(IF(L34, _xlfn.CONCAT($L$1, ", "), ""), IF(M34, _xlfn.CONCAT($M$1, ", "), ""),IF(N34, _xlfn.CONCAT($N$1, ", "), ""),IF(O34, _xlfn.CONCAT($O$1, ", "), ""),IF(P34, _xlfn.CONCAT($P$1, ", "), ""),IF(Q34, _xlfn.CONCAT($Q$1, ", "), ""),IF(R34, _xlfn.CONCAT($R$1, ", "), ""))</f>
        <v xml:space="preserve">3rd Party Application, </v>
      </c>
      <c r="K34" s="57">
        <f t="shared" si="10"/>
        <v>10000</v>
      </c>
      <c r="L34" s="46">
        <v>0</v>
      </c>
      <c r="M34" s="46">
        <v>0</v>
      </c>
      <c r="N34" s="46">
        <v>1</v>
      </c>
      <c r="O34" s="46">
        <v>0</v>
      </c>
      <c r="P34" s="46">
        <v>0</v>
      </c>
      <c r="Q34" s="46">
        <v>0</v>
      </c>
      <c r="R34" s="46">
        <v>0</v>
      </c>
      <c r="S34" s="11" t="str">
        <f t="shared" ref="S34:S65" si="20">LEFT(T34,LEN(T34)-2)</f>
        <v>Unknown, Other, or N/A</v>
      </c>
      <c r="T34" s="10" t="str">
        <f t="shared" ref="T34:T65" si="21">_xlfn.CONCAT(IF(V34,_xlfn.CONCAT($V$1,"; "),""),IF(W34,_xlfn.CONCAT($W$1,"; "),""),IF(X34,_xlfn.CONCAT($X$1,"; "),""),IF(Y34,_xlfn.CONCAT($Y$1,"; "),""),IF(Z34,_xlfn.CONCAT($Z$1,"; "),""),IF(AA34,_xlfn.CONCAT($AA$1,"; "),""),IF(AB34,_xlfn.CONCAT($AB$1,"; "),""))</f>
        <v xml:space="preserve">Unknown, Other, or N/A; </v>
      </c>
      <c r="U34" s="57">
        <f t="shared" si="11"/>
        <v>1</v>
      </c>
      <c r="V34" s="12">
        <v>0</v>
      </c>
      <c r="W34" s="12">
        <v>0</v>
      </c>
      <c r="X34" s="12">
        <v>0</v>
      </c>
      <c r="Y34" s="12">
        <v>0</v>
      </c>
      <c r="Z34" s="12">
        <v>0</v>
      </c>
      <c r="AA34" s="12">
        <v>0</v>
      </c>
      <c r="AB34" s="12">
        <v>1</v>
      </c>
      <c r="AC34" s="11" t="str">
        <f t="shared" ref="AC34:AC65" si="22">LEFT(AD34,LEN(AD34)-2)</f>
        <v>Hijacked Updates</v>
      </c>
      <c r="AD34" s="6" t="str">
        <f t="shared" ref="AD34:AD65" si="23">_xlfn.CONCAT(IF(AF34,_xlfn.CONCAT($AF$1,"; "),""),IF(AG34,_xlfn.CONCAT($AG$1,"; "),""),IF(AH34,_xlfn.CONCAT($AH$1,"; "),""),IF(AI34,_xlfn.CONCAT($AI$1,"; "),""),IF(AJ34,_xlfn.CONCAT($AJ$1,"; "),""),IF(AK34,_xlfn.CONCAT($AK$1,"; "),""),IF(AL34,_xlfn.CONCAT($AL$1,"; "),""), IF(AM34,_xlfn.CONCAT($AM$1,"; "),""), IF(AN34,_xlfn.CONCAT($AN$1,"; "),""), IF(AO34,_xlfn.CONCAT($AO$1,"; "),""), IF(AP34,_xlfn.CONCAT($AP$1,"; "),""), IF(AQ34,_xlfn.CONCAT($AQ$1,"; "),""))</f>
        <v xml:space="preserve">Hijacked Updates; </v>
      </c>
      <c r="AE34" s="91">
        <f t="shared" si="12"/>
        <v>10000000000</v>
      </c>
      <c r="AF34" s="7">
        <v>0</v>
      </c>
      <c r="AG34" s="7">
        <v>1</v>
      </c>
      <c r="AH34" s="7">
        <v>0</v>
      </c>
      <c r="AI34" s="7">
        <v>0</v>
      </c>
      <c r="AJ34" s="7">
        <v>0</v>
      </c>
      <c r="AK34" s="7">
        <v>0</v>
      </c>
      <c r="AL34" s="7">
        <v>0</v>
      </c>
      <c r="AM34" s="7">
        <v>0</v>
      </c>
      <c r="AN34" s="7">
        <v>0</v>
      </c>
      <c r="AO34" s="7">
        <v>0</v>
      </c>
      <c r="AP34" s="7">
        <v>0</v>
      </c>
      <c r="AQ34" s="7">
        <v>0</v>
      </c>
      <c r="AR34" s="8" t="str">
        <f t="shared" ref="AR34:AR65" si="24">LEFT(AS34,LEN(AS34)-2)</f>
        <v>N/A</v>
      </c>
      <c r="AS34" s="47" t="str">
        <f t="shared" ref="AS34:AS65" si="25">_xlfn.CONCAT(IF(AU34,_xlfn.CONCAT($AU$1,"; "),""),IF(AV34,_xlfn.CONCAT($AV$1,"; "),""),IF(AW34,_xlfn.CONCAT($AW$1,"; "),""),IF(AX34,_xlfn.CONCAT($AX$1,"; "),""),IF(AY34,_xlfn.CONCAT($AY$1,"; "),""),IF(AZ34,_xlfn.CONCAT($AZ$1,"; "),""),IF(BA34,_xlfn.CONCAT($BA$1,"; "),""))</f>
        <v xml:space="preserve">N/A; </v>
      </c>
      <c r="AT34" s="47">
        <f t="shared" si="13"/>
        <v>1</v>
      </c>
      <c r="AU34" s="48">
        <v>0</v>
      </c>
      <c r="AV34" s="48">
        <v>0</v>
      </c>
      <c r="AW34" s="48">
        <v>0</v>
      </c>
      <c r="AX34" s="48">
        <v>0</v>
      </c>
      <c r="AY34" s="48">
        <v>0</v>
      </c>
      <c r="AZ34" s="48">
        <v>0</v>
      </c>
      <c r="BA34" s="48">
        <v>1</v>
      </c>
      <c r="BB34" s="10" t="str">
        <f t="shared" si="8"/>
        <v>Data Extraction</v>
      </c>
      <c r="BC34" s="11" t="str">
        <f t="shared" ref="BC34:BC65" si="26">_xlfn.CONCAT(IF(BE34,_xlfn.CONCAT($BE$1,"; "),""),IF(BF34,_xlfn.CONCAT($BF$1,"; "),""),IF(BG34,_xlfn.CONCAT($BG$1,"; "),""),IF(BH34,_xlfn.CONCAT($BH$1,"; "),""),IF(BI34,_xlfn.CONCAT($BI$1,"; "),""),IF(BJ34,_xlfn.CONCAT($BJ$1,"; "),""),IF(BK34,_xlfn.CONCAT($BK$1,"; "),""), IF(BL34, _xlfn.CONCAT($BL$1, "; "), ""),  IF(BM34,_xlfn.CONCAT($BM$1,"; "),""), IF(BN34,_xlfn.CONCAT($BN$1,"; "),""))</f>
        <v xml:space="preserve">Data Extraction; </v>
      </c>
      <c r="BD34" s="11">
        <f t="shared" si="14"/>
        <v>1000000000</v>
      </c>
      <c r="BE34" s="12">
        <v>1</v>
      </c>
      <c r="BF34" s="12">
        <v>0</v>
      </c>
      <c r="BG34" s="12">
        <v>0</v>
      </c>
      <c r="BH34" s="12">
        <v>0</v>
      </c>
      <c r="BI34" s="12">
        <v>0</v>
      </c>
      <c r="BJ34" s="12">
        <v>0</v>
      </c>
      <c r="BK34" s="12">
        <v>0</v>
      </c>
      <c r="BL34" s="12">
        <v>0</v>
      </c>
      <c r="BM34" s="12">
        <v>0</v>
      </c>
      <c r="BN34" s="12">
        <v>0</v>
      </c>
      <c r="BO34" s="49" t="s">
        <v>139</v>
      </c>
      <c r="BP34" s="50" t="s">
        <v>18</v>
      </c>
      <c r="BQ34" s="51">
        <f t="shared" si="18"/>
        <v>2014</v>
      </c>
      <c r="BR34" s="52">
        <f t="shared" si="16"/>
        <v>1</v>
      </c>
      <c r="BS34" s="59">
        <v>3</v>
      </c>
      <c r="BT34" s="59">
        <v>2</v>
      </c>
      <c r="BU34">
        <f t="shared" si="17"/>
        <v>0</v>
      </c>
    </row>
    <row r="35" spans="1:74" x14ac:dyDescent="0.2">
      <c r="A35" s="2">
        <v>42960</v>
      </c>
      <c r="B35" s="47" t="s">
        <v>258</v>
      </c>
      <c r="C35" s="3" t="s">
        <v>0</v>
      </c>
      <c r="D35" s="44" t="s">
        <v>259</v>
      </c>
      <c r="E35" s="4" t="s">
        <v>260</v>
      </c>
      <c r="F35" s="45" t="s">
        <v>261</v>
      </c>
      <c r="G35" s="45" t="s">
        <v>251</v>
      </c>
      <c r="H35" s="45" t="s">
        <v>262</v>
      </c>
      <c r="I35" s="45" t="str">
        <f t="shared" ref="I35:I66" si="27">LEFT(J35, LEN(J35)-2)</f>
        <v>3rd Party Application</v>
      </c>
      <c r="J35" s="10" t="str">
        <f t="shared" si="19"/>
        <v xml:space="preserve">3rd Party Application, </v>
      </c>
      <c r="K35" s="57">
        <f t="shared" si="10"/>
        <v>10000</v>
      </c>
      <c r="L35" s="46">
        <v>0</v>
      </c>
      <c r="M35" s="46">
        <v>0</v>
      </c>
      <c r="N35" s="46">
        <v>1</v>
      </c>
      <c r="O35" s="46">
        <v>0</v>
      </c>
      <c r="P35" s="46">
        <v>0</v>
      </c>
      <c r="Q35" s="46">
        <v>0</v>
      </c>
      <c r="R35" s="46">
        <v>0</v>
      </c>
      <c r="S35" s="11" t="str">
        <f t="shared" si="20"/>
        <v>Pre-signature Insertion; Account Access</v>
      </c>
      <c r="T35" s="10" t="str">
        <f t="shared" si="21"/>
        <v xml:space="preserve">Pre-signature Insertion; Account Access; </v>
      </c>
      <c r="U35" s="57">
        <f t="shared" si="11"/>
        <v>101000</v>
      </c>
      <c r="V35" s="12">
        <v>0</v>
      </c>
      <c r="W35" s="12">
        <v>1</v>
      </c>
      <c r="X35" s="12">
        <v>0</v>
      </c>
      <c r="Y35" s="12">
        <v>1</v>
      </c>
      <c r="Z35" s="12">
        <v>0</v>
      </c>
      <c r="AA35" s="12">
        <v>0</v>
      </c>
      <c r="AB35" s="12">
        <v>0</v>
      </c>
      <c r="AC35" s="11" t="str">
        <f t="shared" si="22"/>
        <v>Hijacked Updates</v>
      </c>
      <c r="AD35" s="6" t="str">
        <f t="shared" si="23"/>
        <v xml:space="preserve">Hijacked Updates; </v>
      </c>
      <c r="AE35" s="91">
        <f t="shared" si="12"/>
        <v>10000000000</v>
      </c>
      <c r="AF35" s="7">
        <v>0</v>
      </c>
      <c r="AG35" s="7">
        <v>1</v>
      </c>
      <c r="AH35" s="7">
        <v>0</v>
      </c>
      <c r="AI35" s="7">
        <v>0</v>
      </c>
      <c r="AJ35" s="7">
        <v>0</v>
      </c>
      <c r="AK35" s="7">
        <v>0</v>
      </c>
      <c r="AL35" s="7">
        <v>0</v>
      </c>
      <c r="AM35" s="7">
        <v>0</v>
      </c>
      <c r="AN35" s="7">
        <v>0</v>
      </c>
      <c r="AO35" s="7">
        <v>0</v>
      </c>
      <c r="AP35" s="7">
        <v>0</v>
      </c>
      <c r="AQ35" s="7">
        <v>0</v>
      </c>
      <c r="AR35" s="8" t="str">
        <f t="shared" si="24"/>
        <v>N/A</v>
      </c>
      <c r="AS35" s="47" t="str">
        <f t="shared" si="25"/>
        <v xml:space="preserve">N/A; </v>
      </c>
      <c r="AT35" s="47">
        <f t="shared" si="13"/>
        <v>1</v>
      </c>
      <c r="AU35" s="48">
        <v>0</v>
      </c>
      <c r="AV35" s="48">
        <v>0</v>
      </c>
      <c r="AW35" s="48">
        <v>0</v>
      </c>
      <c r="AX35" s="48">
        <v>0</v>
      </c>
      <c r="AY35" s="48">
        <v>0</v>
      </c>
      <c r="AZ35" s="48">
        <v>0</v>
      </c>
      <c r="BA35" s="48">
        <v>1</v>
      </c>
      <c r="BB35" s="10" t="str">
        <f t="shared" si="8"/>
        <v>Data Extraction; Backdoor Access; Remote Code Execution/Download</v>
      </c>
      <c r="BC35" s="11" t="str">
        <f t="shared" si="26"/>
        <v xml:space="preserve">Data Extraction; Backdoor Access; Remote Code Execution/Download; </v>
      </c>
      <c r="BD35" s="11">
        <f t="shared" si="14"/>
        <v>1010100000</v>
      </c>
      <c r="BE35" s="12">
        <v>1</v>
      </c>
      <c r="BF35" s="12">
        <v>0</v>
      </c>
      <c r="BG35" s="12">
        <v>1</v>
      </c>
      <c r="BH35" s="12">
        <v>0</v>
      </c>
      <c r="BI35" s="12">
        <v>1</v>
      </c>
      <c r="BJ35" s="12">
        <v>0</v>
      </c>
      <c r="BK35" s="12">
        <v>0</v>
      </c>
      <c r="BL35" s="12">
        <v>0</v>
      </c>
      <c r="BM35" s="12">
        <v>0</v>
      </c>
      <c r="BN35" s="12">
        <v>0</v>
      </c>
      <c r="BO35" s="49" t="s">
        <v>263</v>
      </c>
      <c r="BP35" s="50" t="s">
        <v>18</v>
      </c>
      <c r="BQ35" s="51">
        <f t="shared" si="18"/>
        <v>2017</v>
      </c>
      <c r="BR35" s="52">
        <f t="shared" si="16"/>
        <v>1</v>
      </c>
      <c r="BS35" s="59">
        <v>3</v>
      </c>
      <c r="BT35" s="59">
        <v>2</v>
      </c>
      <c r="BU35">
        <f t="shared" si="17"/>
        <v>0</v>
      </c>
    </row>
    <row r="36" spans="1:74" x14ac:dyDescent="0.2">
      <c r="A36" s="14">
        <v>41456</v>
      </c>
      <c r="B36" s="47" t="s">
        <v>264</v>
      </c>
      <c r="C36" s="15" t="s">
        <v>0</v>
      </c>
      <c r="D36" s="44" t="s">
        <v>265</v>
      </c>
      <c r="E36" s="4" t="s">
        <v>266</v>
      </c>
      <c r="F36" s="45" t="s">
        <v>267</v>
      </c>
      <c r="G36" s="45" t="s">
        <v>251</v>
      </c>
      <c r="H36" s="45" t="s">
        <v>268</v>
      </c>
      <c r="I36" s="45" t="str">
        <f t="shared" si="27"/>
        <v>3rd Party Application</v>
      </c>
      <c r="J36" s="10" t="str">
        <f t="shared" si="19"/>
        <v xml:space="preserve">3rd Party Application, </v>
      </c>
      <c r="K36" s="57">
        <f t="shared" si="10"/>
        <v>10000</v>
      </c>
      <c r="L36" s="46">
        <v>0</v>
      </c>
      <c r="M36" s="46">
        <v>0</v>
      </c>
      <c r="N36" s="46">
        <v>1</v>
      </c>
      <c r="O36" s="46">
        <v>0</v>
      </c>
      <c r="P36" s="46">
        <v>0</v>
      </c>
      <c r="Q36" s="46">
        <v>0</v>
      </c>
      <c r="R36" s="46">
        <v>0</v>
      </c>
      <c r="S36" s="11" t="str">
        <f t="shared" si="20"/>
        <v>Unknown, Other, or N/A</v>
      </c>
      <c r="T36" s="10" t="str">
        <f t="shared" si="21"/>
        <v xml:space="preserve">Unknown, Other, or N/A; </v>
      </c>
      <c r="U36" s="57">
        <f t="shared" si="11"/>
        <v>1</v>
      </c>
      <c r="V36" s="12">
        <v>0</v>
      </c>
      <c r="W36" s="12">
        <v>0</v>
      </c>
      <c r="X36" s="12">
        <v>0</v>
      </c>
      <c r="Y36" s="12">
        <v>0</v>
      </c>
      <c r="Z36" s="12">
        <v>0</v>
      </c>
      <c r="AA36" s="12">
        <v>0</v>
      </c>
      <c r="AB36" s="12">
        <v>1</v>
      </c>
      <c r="AC36" s="11" t="str">
        <f t="shared" si="22"/>
        <v>Hijacked Updates</v>
      </c>
      <c r="AD36" s="6" t="str">
        <f t="shared" si="23"/>
        <v xml:space="preserve">Hijacked Updates; </v>
      </c>
      <c r="AE36" s="91">
        <f t="shared" si="12"/>
        <v>10000000000</v>
      </c>
      <c r="AF36" s="7">
        <v>0</v>
      </c>
      <c r="AG36" s="7">
        <v>1</v>
      </c>
      <c r="AH36" s="7">
        <v>0</v>
      </c>
      <c r="AI36" s="7">
        <v>0</v>
      </c>
      <c r="AJ36" s="7">
        <v>0</v>
      </c>
      <c r="AK36" s="7">
        <v>0</v>
      </c>
      <c r="AL36" s="7">
        <v>0</v>
      </c>
      <c r="AM36" s="7">
        <v>0</v>
      </c>
      <c r="AN36" s="7">
        <v>0</v>
      </c>
      <c r="AO36" s="7">
        <v>0</v>
      </c>
      <c r="AP36" s="7">
        <v>0</v>
      </c>
      <c r="AQ36" s="7">
        <v>0</v>
      </c>
      <c r="AR36" s="8" t="str">
        <f t="shared" si="24"/>
        <v>N/A</v>
      </c>
      <c r="AS36" s="47" t="str">
        <f t="shared" si="25"/>
        <v xml:space="preserve">N/A; </v>
      </c>
      <c r="AT36" s="47">
        <f t="shared" si="13"/>
        <v>1</v>
      </c>
      <c r="AU36" s="48">
        <v>0</v>
      </c>
      <c r="AV36" s="48">
        <v>0</v>
      </c>
      <c r="AW36" s="48">
        <v>0</v>
      </c>
      <c r="AX36" s="48">
        <v>0</v>
      </c>
      <c r="AY36" s="48">
        <v>0</v>
      </c>
      <c r="AZ36" s="48">
        <v>0</v>
      </c>
      <c r="BA36" s="48">
        <v>1</v>
      </c>
      <c r="BB36" s="10" t="str">
        <f t="shared" si="8"/>
        <v>Remote Code Execution/Download; Establish BotNet</v>
      </c>
      <c r="BC36" s="11" t="str">
        <f t="shared" si="26"/>
        <v xml:space="preserve">Remote Code Execution/Download; Establish BotNet; </v>
      </c>
      <c r="BD36" s="11">
        <f t="shared" si="14"/>
        <v>100100</v>
      </c>
      <c r="BE36" s="12">
        <v>0</v>
      </c>
      <c r="BF36" s="12">
        <v>0</v>
      </c>
      <c r="BG36" s="12">
        <v>0</v>
      </c>
      <c r="BH36" s="12">
        <v>0</v>
      </c>
      <c r="BI36" s="12">
        <v>1</v>
      </c>
      <c r="BJ36" s="12">
        <v>0</v>
      </c>
      <c r="BK36" s="12">
        <v>0</v>
      </c>
      <c r="BL36" s="12">
        <v>1</v>
      </c>
      <c r="BM36" s="12">
        <v>0</v>
      </c>
      <c r="BN36" s="12">
        <v>0</v>
      </c>
      <c r="BO36" s="49" t="s">
        <v>269</v>
      </c>
      <c r="BP36" s="50" t="s">
        <v>20</v>
      </c>
      <c r="BQ36" s="51">
        <f t="shared" si="18"/>
        <v>2013</v>
      </c>
      <c r="BR36" s="52">
        <f t="shared" si="16"/>
        <v>1</v>
      </c>
      <c r="BS36" s="59">
        <v>3</v>
      </c>
      <c r="BT36" s="59">
        <v>2</v>
      </c>
      <c r="BU36">
        <f t="shared" si="17"/>
        <v>0</v>
      </c>
    </row>
    <row r="37" spans="1:74" x14ac:dyDescent="0.2">
      <c r="A37" s="53">
        <v>43299</v>
      </c>
      <c r="B37" s="47" t="s">
        <v>270</v>
      </c>
      <c r="C37" s="15" t="s">
        <v>0</v>
      </c>
      <c r="D37" s="54" t="s">
        <v>271</v>
      </c>
      <c r="E37" s="55" t="s">
        <v>272</v>
      </c>
      <c r="F37" s="45" t="s">
        <v>273</v>
      </c>
      <c r="G37" s="45" t="s">
        <v>274</v>
      </c>
      <c r="H37" s="45" t="s">
        <v>275</v>
      </c>
      <c r="I37" s="45" t="str">
        <f t="shared" si="27"/>
        <v>3rd Party Application</v>
      </c>
      <c r="J37" s="10" t="str">
        <f t="shared" si="19"/>
        <v xml:space="preserve">3rd Party Application, </v>
      </c>
      <c r="K37" s="57">
        <f t="shared" si="10"/>
        <v>10000</v>
      </c>
      <c r="L37" s="46">
        <v>0</v>
      </c>
      <c r="M37" s="46">
        <v>0</v>
      </c>
      <c r="N37" s="46">
        <v>1</v>
      </c>
      <c r="O37" s="46">
        <v>0</v>
      </c>
      <c r="P37" s="46">
        <v>0</v>
      </c>
      <c r="Q37" s="46">
        <v>0</v>
      </c>
      <c r="R37" s="46">
        <v>0</v>
      </c>
      <c r="S37" s="11" t="str">
        <f t="shared" si="20"/>
        <v>Stolen/Purchased Certificate</v>
      </c>
      <c r="T37" s="10" t="str">
        <f t="shared" si="21"/>
        <v xml:space="preserve">Stolen/Purchased Certificate; </v>
      </c>
      <c r="U37" s="57">
        <f t="shared" si="11"/>
        <v>1000000</v>
      </c>
      <c r="V37" s="12">
        <v>1</v>
      </c>
      <c r="W37" s="12">
        <v>0</v>
      </c>
      <c r="X37" s="12">
        <v>0</v>
      </c>
      <c r="Y37" s="12">
        <v>0</v>
      </c>
      <c r="Z37" s="12">
        <v>0</v>
      </c>
      <c r="AA37" s="12">
        <v>0</v>
      </c>
      <c r="AB37" s="12">
        <v>0</v>
      </c>
      <c r="AC37" s="11" t="str">
        <f t="shared" si="22"/>
        <v>Hijacked Updates</v>
      </c>
      <c r="AD37" s="6" t="str">
        <f t="shared" si="23"/>
        <v xml:space="preserve">Hijacked Updates; </v>
      </c>
      <c r="AE37" s="91">
        <f t="shared" si="12"/>
        <v>10000000000</v>
      </c>
      <c r="AF37" s="7">
        <v>0</v>
      </c>
      <c r="AG37" s="7">
        <v>1</v>
      </c>
      <c r="AH37" s="7">
        <v>0</v>
      </c>
      <c r="AI37" s="7">
        <v>0</v>
      </c>
      <c r="AJ37" s="7">
        <v>0</v>
      </c>
      <c r="AK37" s="7">
        <v>0</v>
      </c>
      <c r="AL37" s="7">
        <v>0</v>
      </c>
      <c r="AM37" s="7">
        <v>0</v>
      </c>
      <c r="AN37" s="7">
        <v>0</v>
      </c>
      <c r="AO37" s="7">
        <v>0</v>
      </c>
      <c r="AP37" s="7">
        <v>0</v>
      </c>
      <c r="AQ37" s="7">
        <v>0</v>
      </c>
      <c r="AR37" s="8" t="str">
        <f t="shared" si="24"/>
        <v>N/A</v>
      </c>
      <c r="AS37" s="47" t="str">
        <f t="shared" si="25"/>
        <v xml:space="preserve">N/A; </v>
      </c>
      <c r="AT37" s="47">
        <f t="shared" si="13"/>
        <v>1</v>
      </c>
      <c r="AU37" s="48">
        <v>0</v>
      </c>
      <c r="AV37" s="48">
        <v>0</v>
      </c>
      <c r="AW37" s="48">
        <v>0</v>
      </c>
      <c r="AX37" s="48">
        <v>0</v>
      </c>
      <c r="AY37" s="48">
        <v>0</v>
      </c>
      <c r="AZ37" s="48">
        <v>0</v>
      </c>
      <c r="BA37" s="48">
        <v>1</v>
      </c>
      <c r="BB37" s="10" t="str">
        <f t="shared" si="8"/>
        <v>Data Extraction; Remote Code Execution/Download</v>
      </c>
      <c r="BC37" s="11" t="str">
        <f t="shared" si="26"/>
        <v xml:space="preserve">Data Extraction; Remote Code Execution/Download; </v>
      </c>
      <c r="BD37" s="11">
        <f t="shared" si="14"/>
        <v>1000100000</v>
      </c>
      <c r="BE37" s="12">
        <v>1</v>
      </c>
      <c r="BF37" s="12">
        <v>0</v>
      </c>
      <c r="BG37" s="12">
        <v>0</v>
      </c>
      <c r="BH37" s="12">
        <v>0</v>
      </c>
      <c r="BI37" s="12">
        <v>1</v>
      </c>
      <c r="BJ37" s="12">
        <v>0</v>
      </c>
      <c r="BK37" s="12">
        <v>0</v>
      </c>
      <c r="BL37" s="12">
        <v>0</v>
      </c>
      <c r="BM37" s="12">
        <v>0</v>
      </c>
      <c r="BN37" s="12">
        <v>0</v>
      </c>
      <c r="BO37" s="49" t="s">
        <v>20</v>
      </c>
      <c r="BP37" s="50" t="s">
        <v>20</v>
      </c>
      <c r="BQ37" s="59">
        <v>2018</v>
      </c>
      <c r="BR37" s="52">
        <f t="shared" si="16"/>
        <v>1</v>
      </c>
      <c r="BS37" s="59">
        <v>3</v>
      </c>
      <c r="BT37" s="59">
        <v>2</v>
      </c>
      <c r="BU37" s="47">
        <f t="shared" si="17"/>
        <v>0</v>
      </c>
      <c r="BV37" s="47"/>
    </row>
    <row r="38" spans="1:74" x14ac:dyDescent="0.2">
      <c r="A38" s="14">
        <v>42863</v>
      </c>
      <c r="B38" s="47" t="s">
        <v>276</v>
      </c>
      <c r="C38" s="15" t="s">
        <v>0</v>
      </c>
      <c r="D38" s="44" t="s">
        <v>277</v>
      </c>
      <c r="E38" s="18" t="s">
        <v>278</v>
      </c>
      <c r="F38" s="45" t="s">
        <v>279</v>
      </c>
      <c r="G38" s="45" t="s">
        <v>279</v>
      </c>
      <c r="H38" s="45" t="s">
        <v>280</v>
      </c>
      <c r="I38" s="45" t="str">
        <f t="shared" si="27"/>
        <v>3rd Party Application</v>
      </c>
      <c r="J38" s="10" t="str">
        <f t="shared" si="19"/>
        <v xml:space="preserve">3rd Party Application, </v>
      </c>
      <c r="K38" s="57">
        <f t="shared" si="10"/>
        <v>10000</v>
      </c>
      <c r="L38" s="46">
        <v>0</v>
      </c>
      <c r="M38" s="46">
        <v>0</v>
      </c>
      <c r="N38" s="46">
        <v>1</v>
      </c>
      <c r="O38" s="46">
        <v>0</v>
      </c>
      <c r="P38" s="46">
        <v>0</v>
      </c>
      <c r="Q38" s="46">
        <v>0</v>
      </c>
      <c r="R38" s="46">
        <v>0</v>
      </c>
      <c r="S38" s="11" t="str">
        <f t="shared" si="20"/>
        <v>Self-signed/Unsigned</v>
      </c>
      <c r="T38" s="10" t="str">
        <f t="shared" si="21"/>
        <v xml:space="preserve">Self-signed/Unsigned; </v>
      </c>
      <c r="U38" s="57">
        <f t="shared" si="11"/>
        <v>100</v>
      </c>
      <c r="V38" s="12">
        <v>0</v>
      </c>
      <c r="W38" s="12">
        <v>0</v>
      </c>
      <c r="X38" s="12">
        <v>0</v>
      </c>
      <c r="Y38" s="12">
        <v>0</v>
      </c>
      <c r="Z38" s="12">
        <v>1</v>
      </c>
      <c r="AA38" s="12">
        <v>0</v>
      </c>
      <c r="AB38" s="12">
        <v>0</v>
      </c>
      <c r="AC38" s="11" t="str">
        <f t="shared" si="22"/>
        <v>Hijacked Updates; 3rd Party Application Store</v>
      </c>
      <c r="AD38" s="6" t="str">
        <f t="shared" si="23"/>
        <v xml:space="preserve">Hijacked Updates; 3rd Party Application Store; </v>
      </c>
      <c r="AE38" s="91">
        <f t="shared" si="12"/>
        <v>10100000000</v>
      </c>
      <c r="AF38" s="7">
        <v>0</v>
      </c>
      <c r="AG38" s="7">
        <v>1</v>
      </c>
      <c r="AH38" s="7">
        <v>0</v>
      </c>
      <c r="AI38" s="7">
        <v>1</v>
      </c>
      <c r="AJ38" s="7">
        <v>0</v>
      </c>
      <c r="AK38" s="7">
        <v>0</v>
      </c>
      <c r="AL38" s="7">
        <v>0</v>
      </c>
      <c r="AM38" s="7">
        <v>0</v>
      </c>
      <c r="AN38" s="7">
        <v>0</v>
      </c>
      <c r="AO38" s="7">
        <v>0</v>
      </c>
      <c r="AP38" s="7">
        <v>0</v>
      </c>
      <c r="AQ38" s="7">
        <v>0</v>
      </c>
      <c r="AR38" s="8" t="str">
        <f t="shared" si="24"/>
        <v>N/A</v>
      </c>
      <c r="AS38" s="47" t="str">
        <f t="shared" si="25"/>
        <v xml:space="preserve">N/A; </v>
      </c>
      <c r="AT38" s="47">
        <f t="shared" si="13"/>
        <v>1</v>
      </c>
      <c r="AU38" s="48">
        <v>0</v>
      </c>
      <c r="AV38" s="48">
        <v>0</v>
      </c>
      <c r="AW38" s="48">
        <v>0</v>
      </c>
      <c r="AX38" s="48">
        <v>0</v>
      </c>
      <c r="AY38" s="48">
        <v>0</v>
      </c>
      <c r="AZ38" s="48">
        <v>0</v>
      </c>
      <c r="BA38" s="48">
        <v>1</v>
      </c>
      <c r="BB38" s="10" t="str">
        <f t="shared" si="8"/>
        <v>Data Extraction; Backdoor Access; Remote Code Execution/Download</v>
      </c>
      <c r="BC38" s="11" t="str">
        <f t="shared" si="26"/>
        <v xml:space="preserve">Data Extraction; Backdoor Access; Remote Code Execution/Download; </v>
      </c>
      <c r="BD38" s="11">
        <f t="shared" si="14"/>
        <v>1010100000</v>
      </c>
      <c r="BE38" s="12">
        <v>1</v>
      </c>
      <c r="BF38" s="12">
        <v>0</v>
      </c>
      <c r="BG38" s="12">
        <v>1</v>
      </c>
      <c r="BH38" s="12">
        <v>0</v>
      </c>
      <c r="BI38" s="12">
        <v>1</v>
      </c>
      <c r="BJ38" s="12">
        <v>0</v>
      </c>
      <c r="BK38" s="12">
        <v>0</v>
      </c>
      <c r="BL38" s="12">
        <v>0</v>
      </c>
      <c r="BM38" s="12">
        <v>0</v>
      </c>
      <c r="BN38" s="12">
        <v>0</v>
      </c>
      <c r="BO38" s="49" t="s">
        <v>20</v>
      </c>
      <c r="BP38" s="50" t="s">
        <v>20</v>
      </c>
      <c r="BQ38" s="51">
        <f t="shared" ref="BQ38:BQ47" si="28">YEAR(A38)</f>
        <v>2017</v>
      </c>
      <c r="BR38" s="52">
        <f t="shared" si="16"/>
        <v>1</v>
      </c>
      <c r="BS38" s="59">
        <v>2</v>
      </c>
      <c r="BT38" s="59">
        <v>2</v>
      </c>
      <c r="BU38">
        <f t="shared" si="17"/>
        <v>1</v>
      </c>
    </row>
    <row r="39" spans="1:74" x14ac:dyDescent="0.2">
      <c r="A39" s="14">
        <v>42436</v>
      </c>
      <c r="B39" s="47" t="s">
        <v>281</v>
      </c>
      <c r="C39" s="15" t="s">
        <v>0</v>
      </c>
      <c r="D39" s="44" t="s">
        <v>282</v>
      </c>
      <c r="E39" s="4" t="s">
        <v>283</v>
      </c>
      <c r="F39" s="45" t="s">
        <v>284</v>
      </c>
      <c r="G39" s="45" t="s">
        <v>284</v>
      </c>
      <c r="H39" s="45" t="s">
        <v>145</v>
      </c>
      <c r="I39" s="45" t="str">
        <f t="shared" si="27"/>
        <v>3rd Party Application</v>
      </c>
      <c r="J39" s="10" t="str">
        <f t="shared" si="19"/>
        <v xml:space="preserve">3rd Party Application, </v>
      </c>
      <c r="K39" s="57">
        <f t="shared" si="10"/>
        <v>10000</v>
      </c>
      <c r="L39" s="46">
        <v>0</v>
      </c>
      <c r="M39" s="46">
        <v>0</v>
      </c>
      <c r="N39" s="46">
        <v>1</v>
      </c>
      <c r="O39" s="46">
        <v>0</v>
      </c>
      <c r="P39" s="46">
        <v>0</v>
      </c>
      <c r="Q39" s="46">
        <v>0</v>
      </c>
      <c r="R39" s="46">
        <v>0</v>
      </c>
      <c r="S39" s="11" t="str">
        <f t="shared" si="20"/>
        <v>Stolen/Purchased Certificate</v>
      </c>
      <c r="T39" s="10" t="str">
        <f t="shared" si="21"/>
        <v xml:space="preserve">Stolen/Purchased Certificate; </v>
      </c>
      <c r="U39" s="57">
        <f t="shared" si="11"/>
        <v>1000000</v>
      </c>
      <c r="V39" s="12">
        <v>1</v>
      </c>
      <c r="W39" s="12">
        <v>0</v>
      </c>
      <c r="X39" s="12">
        <v>0</v>
      </c>
      <c r="Y39" s="12">
        <v>0</v>
      </c>
      <c r="Z39" s="12">
        <v>0</v>
      </c>
      <c r="AA39" s="12">
        <v>0</v>
      </c>
      <c r="AB39" s="12">
        <v>0</v>
      </c>
      <c r="AC39" s="11" t="str">
        <f t="shared" si="22"/>
        <v>Hijacked Updates; 3rd Party Application Store</v>
      </c>
      <c r="AD39" s="6" t="str">
        <f t="shared" si="23"/>
        <v xml:space="preserve">Hijacked Updates; 3rd Party Application Store; </v>
      </c>
      <c r="AE39" s="91">
        <f t="shared" si="12"/>
        <v>10100000000</v>
      </c>
      <c r="AF39" s="7">
        <v>0</v>
      </c>
      <c r="AG39" s="7">
        <v>1</v>
      </c>
      <c r="AH39" s="7">
        <v>0</v>
      </c>
      <c r="AI39" s="7">
        <v>1</v>
      </c>
      <c r="AJ39" s="7">
        <v>0</v>
      </c>
      <c r="AK39" s="7">
        <v>0</v>
      </c>
      <c r="AL39" s="7">
        <v>0</v>
      </c>
      <c r="AM39" s="7">
        <v>0</v>
      </c>
      <c r="AN39" s="7">
        <v>0</v>
      </c>
      <c r="AO39" s="7">
        <v>0</v>
      </c>
      <c r="AP39" s="7">
        <v>0</v>
      </c>
      <c r="AQ39" s="7">
        <v>0</v>
      </c>
      <c r="AR39" s="8" t="str">
        <f t="shared" si="24"/>
        <v>N/A</v>
      </c>
      <c r="AS39" s="47" t="str">
        <f t="shared" si="25"/>
        <v xml:space="preserve">N/A; </v>
      </c>
      <c r="AT39" s="47">
        <f t="shared" si="13"/>
        <v>1</v>
      </c>
      <c r="AU39" s="48">
        <v>0</v>
      </c>
      <c r="AV39" s="48">
        <v>0</v>
      </c>
      <c r="AW39" s="48">
        <v>0</v>
      </c>
      <c r="AX39" s="48">
        <v>0</v>
      </c>
      <c r="AY39" s="48">
        <v>0</v>
      </c>
      <c r="AZ39" s="48">
        <v>0</v>
      </c>
      <c r="BA39" s="48">
        <v>1</v>
      </c>
      <c r="BB39" s="10" t="str">
        <f t="shared" si="8"/>
        <v>Data Damage</v>
      </c>
      <c r="BC39" s="11" t="str">
        <f t="shared" si="26"/>
        <v xml:space="preserve">Data Damage; </v>
      </c>
      <c r="BD39" s="11">
        <f t="shared" si="14"/>
        <v>10</v>
      </c>
      <c r="BE39" s="12">
        <v>0</v>
      </c>
      <c r="BF39" s="12">
        <v>0</v>
      </c>
      <c r="BG39" s="12">
        <v>0</v>
      </c>
      <c r="BH39" s="12">
        <v>0</v>
      </c>
      <c r="BI39" s="12">
        <v>0</v>
      </c>
      <c r="BJ39" s="12">
        <v>0</v>
      </c>
      <c r="BK39" s="12">
        <v>0</v>
      </c>
      <c r="BL39" s="12">
        <v>0</v>
      </c>
      <c r="BM39" s="12">
        <v>1</v>
      </c>
      <c r="BN39" s="12">
        <v>0</v>
      </c>
      <c r="BO39" s="49" t="s">
        <v>20</v>
      </c>
      <c r="BP39" s="50" t="s">
        <v>19</v>
      </c>
      <c r="BQ39" s="51">
        <f t="shared" si="28"/>
        <v>2016</v>
      </c>
      <c r="BR39" s="52">
        <f t="shared" si="16"/>
        <v>1</v>
      </c>
      <c r="BS39" s="59">
        <v>3</v>
      </c>
      <c r="BT39" s="59">
        <v>2</v>
      </c>
      <c r="BU39">
        <f t="shared" si="17"/>
        <v>1</v>
      </c>
    </row>
    <row r="40" spans="1:74" x14ac:dyDescent="0.2">
      <c r="A40" s="2">
        <v>41337</v>
      </c>
      <c r="B40" s="47" t="s">
        <v>285</v>
      </c>
      <c r="C40" s="3" t="s">
        <v>0</v>
      </c>
      <c r="D40" s="44" t="s">
        <v>286</v>
      </c>
      <c r="E40" s="4" t="s">
        <v>287</v>
      </c>
      <c r="F40" s="45" t="s">
        <v>288</v>
      </c>
      <c r="G40" s="45" t="s">
        <v>289</v>
      </c>
      <c r="H40" s="45" t="s">
        <v>290</v>
      </c>
      <c r="I40" s="45" t="str">
        <f t="shared" si="27"/>
        <v>3rd Party Application</v>
      </c>
      <c r="J40" s="10" t="str">
        <f t="shared" si="19"/>
        <v xml:space="preserve">3rd Party Application, </v>
      </c>
      <c r="K40" s="57">
        <f t="shared" si="10"/>
        <v>10000</v>
      </c>
      <c r="L40" s="46">
        <v>0</v>
      </c>
      <c r="M40" s="46">
        <v>0</v>
      </c>
      <c r="N40" s="46">
        <v>1</v>
      </c>
      <c r="O40" s="46">
        <v>0</v>
      </c>
      <c r="P40" s="46">
        <v>0</v>
      </c>
      <c r="Q40" s="46">
        <v>0</v>
      </c>
      <c r="R40" s="46">
        <v>0</v>
      </c>
      <c r="S40" s="11" t="str">
        <f t="shared" si="20"/>
        <v>Stolen/Purchased Certificate</v>
      </c>
      <c r="T40" s="10" t="str">
        <f t="shared" si="21"/>
        <v xml:space="preserve">Stolen/Purchased Certificate; </v>
      </c>
      <c r="U40" s="57">
        <f t="shared" si="11"/>
        <v>1000000</v>
      </c>
      <c r="V40" s="12">
        <v>1</v>
      </c>
      <c r="W40" s="12">
        <v>0</v>
      </c>
      <c r="X40" s="12">
        <v>0</v>
      </c>
      <c r="Y40" s="12">
        <v>0</v>
      </c>
      <c r="Z40" s="12">
        <v>0</v>
      </c>
      <c r="AA40" s="12">
        <v>0</v>
      </c>
      <c r="AB40" s="12">
        <v>0</v>
      </c>
      <c r="AC40" s="11" t="str">
        <f t="shared" si="22"/>
        <v>Hijacked Updates; Development Software</v>
      </c>
      <c r="AD40" s="6" t="str">
        <f t="shared" si="23"/>
        <v xml:space="preserve">Hijacked Updates; Development Software; </v>
      </c>
      <c r="AE40" s="91">
        <f t="shared" si="12"/>
        <v>10000000100</v>
      </c>
      <c r="AF40" s="7">
        <v>0</v>
      </c>
      <c r="AG40" s="7">
        <v>1</v>
      </c>
      <c r="AH40" s="7">
        <v>0</v>
      </c>
      <c r="AI40" s="7">
        <v>0</v>
      </c>
      <c r="AJ40" s="7">
        <v>0</v>
      </c>
      <c r="AK40" s="7">
        <v>0</v>
      </c>
      <c r="AL40" s="7">
        <v>0</v>
      </c>
      <c r="AM40" s="7">
        <v>0</v>
      </c>
      <c r="AN40" s="7">
        <v>0</v>
      </c>
      <c r="AO40" s="7">
        <v>1</v>
      </c>
      <c r="AP40" s="7">
        <v>0</v>
      </c>
      <c r="AQ40" s="7">
        <v>0</v>
      </c>
      <c r="AR40" s="8" t="str">
        <f t="shared" si="24"/>
        <v>N/A</v>
      </c>
      <c r="AS40" s="47" t="str">
        <f t="shared" si="25"/>
        <v xml:space="preserve">N/A; </v>
      </c>
      <c r="AT40" s="47">
        <f t="shared" si="13"/>
        <v>1</v>
      </c>
      <c r="AU40" s="48">
        <v>0</v>
      </c>
      <c r="AV40" s="48">
        <v>0</v>
      </c>
      <c r="AW40" s="48">
        <v>0</v>
      </c>
      <c r="AX40" s="48">
        <v>0</v>
      </c>
      <c r="AY40" s="48">
        <v>0</v>
      </c>
      <c r="AZ40" s="48">
        <v>0</v>
      </c>
      <c r="BA40" s="48">
        <v>1</v>
      </c>
      <c r="BB40" s="10" t="str">
        <f t="shared" si="8"/>
        <v>Data Extraction</v>
      </c>
      <c r="BC40" s="11" t="str">
        <f t="shared" si="26"/>
        <v xml:space="preserve">Data Extraction; </v>
      </c>
      <c r="BD40" s="11">
        <f t="shared" si="14"/>
        <v>1000000000</v>
      </c>
      <c r="BE40" s="12">
        <v>1</v>
      </c>
      <c r="BF40" s="12">
        <v>0</v>
      </c>
      <c r="BG40" s="12">
        <v>0</v>
      </c>
      <c r="BH40" s="12">
        <v>0</v>
      </c>
      <c r="BI40" s="12">
        <v>0</v>
      </c>
      <c r="BJ40" s="12">
        <v>0</v>
      </c>
      <c r="BK40" s="12">
        <v>0</v>
      </c>
      <c r="BL40" s="12">
        <v>0</v>
      </c>
      <c r="BM40" s="12">
        <v>0</v>
      </c>
      <c r="BN40" s="12">
        <v>0</v>
      </c>
      <c r="BO40" s="49" t="s">
        <v>139</v>
      </c>
      <c r="BP40" s="50" t="s">
        <v>20</v>
      </c>
      <c r="BQ40" s="51">
        <f t="shared" si="28"/>
        <v>2013</v>
      </c>
      <c r="BR40" s="52">
        <f t="shared" si="16"/>
        <v>1</v>
      </c>
      <c r="BS40" s="59">
        <v>3</v>
      </c>
      <c r="BT40" s="59">
        <v>2</v>
      </c>
      <c r="BU40">
        <f t="shared" si="17"/>
        <v>0</v>
      </c>
    </row>
    <row r="41" spans="1:74" x14ac:dyDescent="0.2">
      <c r="A41" s="2">
        <v>42779</v>
      </c>
      <c r="B41" s="47" t="s">
        <v>291</v>
      </c>
      <c r="C41" s="3" t="s">
        <v>0</v>
      </c>
      <c r="D41" s="44" t="s">
        <v>292</v>
      </c>
      <c r="E41" s="19" t="s">
        <v>293</v>
      </c>
      <c r="F41" s="45" t="s">
        <v>294</v>
      </c>
      <c r="G41" s="45" t="s">
        <v>251</v>
      </c>
      <c r="H41" s="45" t="s">
        <v>246</v>
      </c>
      <c r="I41" s="45" t="str">
        <f t="shared" si="27"/>
        <v>3rd Party Application</v>
      </c>
      <c r="J41" s="10" t="str">
        <f t="shared" si="19"/>
        <v xml:space="preserve">3rd Party Application, </v>
      </c>
      <c r="K41" s="57">
        <f t="shared" si="10"/>
        <v>10000</v>
      </c>
      <c r="L41" s="46">
        <v>0</v>
      </c>
      <c r="M41" s="46">
        <v>0</v>
      </c>
      <c r="N41" s="46">
        <v>1</v>
      </c>
      <c r="O41" s="46">
        <v>0</v>
      </c>
      <c r="P41" s="46">
        <v>0</v>
      </c>
      <c r="Q41" s="46">
        <v>0</v>
      </c>
      <c r="R41" s="46">
        <v>0</v>
      </c>
      <c r="S41" s="11" t="str">
        <f t="shared" si="20"/>
        <v>Stolen/Purchased Certificate</v>
      </c>
      <c r="T41" s="10" t="str">
        <f t="shared" si="21"/>
        <v xml:space="preserve">Stolen/Purchased Certificate; </v>
      </c>
      <c r="U41" s="57">
        <f t="shared" si="11"/>
        <v>1000000</v>
      </c>
      <c r="V41" s="12">
        <v>1</v>
      </c>
      <c r="W41" s="12">
        <v>0</v>
      </c>
      <c r="X41" s="12">
        <v>0</v>
      </c>
      <c r="Y41" s="12">
        <v>0</v>
      </c>
      <c r="Z41" s="12">
        <v>0</v>
      </c>
      <c r="AA41" s="12">
        <v>0</v>
      </c>
      <c r="AB41" s="12">
        <v>0</v>
      </c>
      <c r="AC41" s="11" t="str">
        <f t="shared" si="22"/>
        <v>Hijacked Updates; Direct Download</v>
      </c>
      <c r="AD41" s="6" t="str">
        <f t="shared" si="23"/>
        <v xml:space="preserve">Hijacked Updates; Direct Download; </v>
      </c>
      <c r="AE41" s="91">
        <f t="shared" si="12"/>
        <v>10000010000</v>
      </c>
      <c r="AF41" s="7">
        <v>0</v>
      </c>
      <c r="AG41" s="7">
        <v>1</v>
      </c>
      <c r="AH41" s="7">
        <v>0</v>
      </c>
      <c r="AI41" s="7">
        <v>0</v>
      </c>
      <c r="AJ41" s="7">
        <v>0</v>
      </c>
      <c r="AK41" s="7">
        <v>0</v>
      </c>
      <c r="AL41" s="7">
        <v>0</v>
      </c>
      <c r="AM41" s="7">
        <v>1</v>
      </c>
      <c r="AN41" s="7">
        <v>0</v>
      </c>
      <c r="AO41" s="7">
        <v>0</v>
      </c>
      <c r="AP41" s="7">
        <v>0</v>
      </c>
      <c r="AQ41" s="7">
        <v>0</v>
      </c>
      <c r="AR41" s="8" t="str">
        <f t="shared" si="24"/>
        <v>N/A</v>
      </c>
      <c r="AS41" s="47" t="str">
        <f t="shared" si="25"/>
        <v xml:space="preserve">N/A; </v>
      </c>
      <c r="AT41" s="47">
        <f t="shared" si="13"/>
        <v>1</v>
      </c>
      <c r="AU41" s="48">
        <v>0</v>
      </c>
      <c r="AV41" s="48">
        <v>0</v>
      </c>
      <c r="AW41" s="48">
        <v>0</v>
      </c>
      <c r="AX41" s="48">
        <v>0</v>
      </c>
      <c r="AY41" s="48">
        <v>0</v>
      </c>
      <c r="AZ41" s="48">
        <v>0</v>
      </c>
      <c r="BA41" s="48">
        <v>1</v>
      </c>
      <c r="BB41" s="10" t="str">
        <f t="shared" si="8"/>
        <v>Data Extraction; Backdoor Access; Remote Code Execution/Download</v>
      </c>
      <c r="BC41" s="11" t="str">
        <f t="shared" si="26"/>
        <v xml:space="preserve">Data Extraction; Backdoor Access; Remote Code Execution/Download; </v>
      </c>
      <c r="BD41" s="11">
        <f t="shared" si="14"/>
        <v>1010100000</v>
      </c>
      <c r="BE41" s="12">
        <v>1</v>
      </c>
      <c r="BF41" s="12">
        <v>0</v>
      </c>
      <c r="BG41" s="12">
        <v>1</v>
      </c>
      <c r="BH41" s="12">
        <v>0</v>
      </c>
      <c r="BI41" s="12">
        <v>1</v>
      </c>
      <c r="BJ41" s="12">
        <v>0</v>
      </c>
      <c r="BK41" s="12">
        <v>0</v>
      </c>
      <c r="BL41" s="12">
        <v>0</v>
      </c>
      <c r="BM41" s="12">
        <v>0</v>
      </c>
      <c r="BN41" s="12">
        <v>0</v>
      </c>
      <c r="BO41" s="49" t="s">
        <v>295</v>
      </c>
      <c r="BP41" s="50" t="s">
        <v>18</v>
      </c>
      <c r="BQ41" s="51">
        <f t="shared" si="28"/>
        <v>2017</v>
      </c>
      <c r="BR41" s="52">
        <f t="shared" si="16"/>
        <v>1</v>
      </c>
      <c r="BS41" s="59">
        <v>3</v>
      </c>
      <c r="BT41" s="59">
        <v>2</v>
      </c>
      <c r="BU41">
        <f t="shared" si="17"/>
        <v>0</v>
      </c>
    </row>
    <row r="42" spans="1:74" x14ac:dyDescent="0.2">
      <c r="A42" s="14">
        <v>42358</v>
      </c>
      <c r="B42" s="47" t="s">
        <v>296</v>
      </c>
      <c r="C42" s="15" t="s">
        <v>0</v>
      </c>
      <c r="D42" s="44" t="s">
        <v>297</v>
      </c>
      <c r="E42" s="4" t="s">
        <v>298</v>
      </c>
      <c r="F42" s="45" t="s">
        <v>299</v>
      </c>
      <c r="G42" s="45" t="s">
        <v>251</v>
      </c>
      <c r="H42" s="45" t="s">
        <v>300</v>
      </c>
      <c r="I42" s="45" t="str">
        <f t="shared" si="27"/>
        <v>3rd Party Application</v>
      </c>
      <c r="J42" s="10" t="str">
        <f t="shared" si="19"/>
        <v xml:space="preserve">3rd Party Application, </v>
      </c>
      <c r="K42" s="57">
        <f t="shared" si="10"/>
        <v>10000</v>
      </c>
      <c r="L42" s="46">
        <v>0</v>
      </c>
      <c r="M42" s="46">
        <v>0</v>
      </c>
      <c r="N42" s="46">
        <v>1</v>
      </c>
      <c r="O42" s="46">
        <v>0</v>
      </c>
      <c r="P42" s="46">
        <v>0</v>
      </c>
      <c r="Q42" s="46">
        <v>0</v>
      </c>
      <c r="R42" s="46">
        <v>0</v>
      </c>
      <c r="S42" s="11" t="str">
        <f t="shared" si="20"/>
        <v>Account Access; Unknown, Other, or N/A</v>
      </c>
      <c r="T42" s="10" t="str">
        <f t="shared" si="21"/>
        <v xml:space="preserve">Account Access; Unknown, Other, or N/A; </v>
      </c>
      <c r="U42" s="57">
        <f t="shared" si="11"/>
        <v>1001</v>
      </c>
      <c r="V42" s="12">
        <v>0</v>
      </c>
      <c r="W42" s="12">
        <v>0</v>
      </c>
      <c r="X42" s="12">
        <v>0</v>
      </c>
      <c r="Y42" s="12">
        <v>1</v>
      </c>
      <c r="Z42" s="12">
        <v>0</v>
      </c>
      <c r="AA42" s="12">
        <v>0</v>
      </c>
      <c r="AB42" s="12">
        <v>1</v>
      </c>
      <c r="AC42" s="11" t="str">
        <f t="shared" si="22"/>
        <v>Hijacked Updates; Phishing</v>
      </c>
      <c r="AD42" s="6" t="str">
        <f t="shared" si="23"/>
        <v xml:space="preserve">Hijacked Updates; Phishing; </v>
      </c>
      <c r="AE42" s="91">
        <f t="shared" si="12"/>
        <v>10000001000</v>
      </c>
      <c r="AF42" s="7">
        <v>0</v>
      </c>
      <c r="AG42" s="7">
        <v>1</v>
      </c>
      <c r="AH42" s="7">
        <v>0</v>
      </c>
      <c r="AI42" s="7">
        <v>0</v>
      </c>
      <c r="AJ42" s="7">
        <v>0</v>
      </c>
      <c r="AK42" s="7">
        <v>0</v>
      </c>
      <c r="AL42" s="7">
        <v>0</v>
      </c>
      <c r="AM42" s="7">
        <v>0</v>
      </c>
      <c r="AN42" s="7">
        <v>1</v>
      </c>
      <c r="AO42" s="7">
        <v>0</v>
      </c>
      <c r="AP42" s="7">
        <v>0</v>
      </c>
      <c r="AQ42" s="7">
        <v>0</v>
      </c>
      <c r="AR42" s="8" t="str">
        <f t="shared" si="24"/>
        <v>N/A</v>
      </c>
      <c r="AS42" s="47" t="str">
        <f t="shared" si="25"/>
        <v xml:space="preserve">N/A; </v>
      </c>
      <c r="AT42" s="47">
        <f t="shared" si="13"/>
        <v>1</v>
      </c>
      <c r="AU42" s="48">
        <v>0</v>
      </c>
      <c r="AV42" s="48">
        <v>0</v>
      </c>
      <c r="AW42" s="48">
        <v>0</v>
      </c>
      <c r="AX42" s="48">
        <v>0</v>
      </c>
      <c r="AY42" s="48">
        <v>0</v>
      </c>
      <c r="AZ42" s="48">
        <v>0</v>
      </c>
      <c r="BA42" s="48">
        <v>1</v>
      </c>
      <c r="BB42" s="10" t="str">
        <f t="shared" si="8"/>
        <v>Data Extraction; Backdoor Access; Remote Code Execution/Download</v>
      </c>
      <c r="BC42" s="11" t="str">
        <f t="shared" si="26"/>
        <v xml:space="preserve">Data Extraction; Backdoor Access; Remote Code Execution/Download; </v>
      </c>
      <c r="BD42" s="11">
        <f t="shared" si="14"/>
        <v>1010100000</v>
      </c>
      <c r="BE42" s="12">
        <v>1</v>
      </c>
      <c r="BF42" s="12">
        <v>0</v>
      </c>
      <c r="BG42" s="12">
        <v>1</v>
      </c>
      <c r="BH42" s="12">
        <v>0</v>
      </c>
      <c r="BI42" s="12">
        <v>1</v>
      </c>
      <c r="BJ42" s="12">
        <v>0</v>
      </c>
      <c r="BK42" s="12">
        <v>0</v>
      </c>
      <c r="BL42" s="12">
        <v>0</v>
      </c>
      <c r="BM42" s="12">
        <v>0</v>
      </c>
      <c r="BN42" s="12">
        <v>0</v>
      </c>
      <c r="BO42" s="49" t="s">
        <v>301</v>
      </c>
      <c r="BP42" s="50" t="s">
        <v>18</v>
      </c>
      <c r="BQ42" s="51">
        <f t="shared" si="28"/>
        <v>2015</v>
      </c>
      <c r="BR42" s="52">
        <f t="shared" si="16"/>
        <v>1</v>
      </c>
      <c r="BS42" s="59">
        <v>3</v>
      </c>
      <c r="BT42" s="59">
        <v>2</v>
      </c>
      <c r="BU42">
        <f t="shared" si="17"/>
        <v>0</v>
      </c>
    </row>
    <row r="43" spans="1:74" x14ac:dyDescent="0.2">
      <c r="A43" s="14">
        <v>40695</v>
      </c>
      <c r="B43" s="47" t="s">
        <v>302</v>
      </c>
      <c r="C43" s="15" t="s">
        <v>0</v>
      </c>
      <c r="D43" s="44" t="s">
        <v>303</v>
      </c>
      <c r="E43" s="18" t="s">
        <v>304</v>
      </c>
      <c r="F43" s="45" t="s">
        <v>305</v>
      </c>
      <c r="G43" s="45" t="s">
        <v>306</v>
      </c>
      <c r="H43" s="45" t="s">
        <v>307</v>
      </c>
      <c r="I43" s="45" t="str">
        <f t="shared" si="27"/>
        <v>3rd Party Application</v>
      </c>
      <c r="J43" s="10" t="str">
        <f t="shared" si="19"/>
        <v xml:space="preserve">3rd Party Application, </v>
      </c>
      <c r="K43" s="57">
        <f t="shared" si="10"/>
        <v>10000</v>
      </c>
      <c r="L43" s="46">
        <v>0</v>
      </c>
      <c r="M43" s="46">
        <v>0</v>
      </c>
      <c r="N43" s="46">
        <v>1</v>
      </c>
      <c r="O43" s="46">
        <v>0</v>
      </c>
      <c r="P43" s="46">
        <v>0</v>
      </c>
      <c r="Q43" s="46">
        <v>0</v>
      </c>
      <c r="R43" s="46">
        <v>0</v>
      </c>
      <c r="S43" s="11" t="str">
        <f t="shared" si="20"/>
        <v>Stolen/Purchased Certificate</v>
      </c>
      <c r="T43" s="10" t="str">
        <f t="shared" si="21"/>
        <v xml:space="preserve">Stolen/Purchased Certificate; </v>
      </c>
      <c r="U43" s="57">
        <f t="shared" si="11"/>
        <v>1000000</v>
      </c>
      <c r="V43" s="12">
        <v>1</v>
      </c>
      <c r="W43" s="12">
        <v>0</v>
      </c>
      <c r="X43" s="12">
        <v>0</v>
      </c>
      <c r="Y43" s="12">
        <v>0</v>
      </c>
      <c r="Z43" s="12">
        <v>0</v>
      </c>
      <c r="AA43" s="12">
        <v>0</v>
      </c>
      <c r="AB43" s="12">
        <v>0</v>
      </c>
      <c r="AC43" s="11" t="str">
        <f t="shared" si="22"/>
        <v>Hijacked Updates; Supply Chain Service Provider</v>
      </c>
      <c r="AD43" s="6" t="str">
        <f t="shared" si="23"/>
        <v xml:space="preserve">Hijacked Updates; Supply Chain Service Provider; </v>
      </c>
      <c r="AE43" s="91">
        <f t="shared" si="12"/>
        <v>10000000010</v>
      </c>
      <c r="AF43" s="7">
        <v>0</v>
      </c>
      <c r="AG43" s="7">
        <v>1</v>
      </c>
      <c r="AH43" s="7">
        <v>0</v>
      </c>
      <c r="AI43" s="7">
        <v>0</v>
      </c>
      <c r="AJ43" s="7">
        <v>0</v>
      </c>
      <c r="AK43" s="7">
        <v>0</v>
      </c>
      <c r="AL43" s="7">
        <v>0</v>
      </c>
      <c r="AM43" s="7">
        <v>0</v>
      </c>
      <c r="AN43" s="7">
        <v>0</v>
      </c>
      <c r="AO43" s="7">
        <v>0</v>
      </c>
      <c r="AP43" s="7">
        <v>1</v>
      </c>
      <c r="AQ43" s="7">
        <v>0</v>
      </c>
      <c r="AR43" s="8" t="str">
        <f t="shared" si="24"/>
        <v>N/A</v>
      </c>
      <c r="AS43" s="47" t="str">
        <f t="shared" si="25"/>
        <v xml:space="preserve">N/A; </v>
      </c>
      <c r="AT43" s="47">
        <f t="shared" si="13"/>
        <v>1</v>
      </c>
      <c r="AU43" s="48">
        <v>0</v>
      </c>
      <c r="AV43" s="48">
        <v>0</v>
      </c>
      <c r="AW43" s="48">
        <v>0</v>
      </c>
      <c r="AX43" s="48">
        <v>0</v>
      </c>
      <c r="AY43" s="48">
        <v>0</v>
      </c>
      <c r="AZ43" s="48">
        <v>0</v>
      </c>
      <c r="BA43" s="48">
        <v>1</v>
      </c>
      <c r="BB43" s="10" t="str">
        <f t="shared" si="8"/>
        <v>Data Extraction; Backdoor Access; Remote Code Execution/Download</v>
      </c>
      <c r="BC43" s="11" t="str">
        <f t="shared" si="26"/>
        <v xml:space="preserve">Data Extraction; Backdoor Access; Remote Code Execution/Download; </v>
      </c>
      <c r="BD43" s="11">
        <f t="shared" si="14"/>
        <v>1010100000</v>
      </c>
      <c r="BE43" s="12">
        <v>1</v>
      </c>
      <c r="BF43" s="12">
        <v>0</v>
      </c>
      <c r="BG43" s="12">
        <v>1</v>
      </c>
      <c r="BH43" s="12">
        <v>0</v>
      </c>
      <c r="BI43" s="12">
        <v>1</v>
      </c>
      <c r="BJ43" s="12">
        <v>0</v>
      </c>
      <c r="BK43" s="12">
        <v>0</v>
      </c>
      <c r="BL43" s="12">
        <v>0</v>
      </c>
      <c r="BM43" s="12">
        <v>0</v>
      </c>
      <c r="BN43" s="12">
        <v>0</v>
      </c>
      <c r="BO43" s="49" t="s">
        <v>139</v>
      </c>
      <c r="BP43" s="50" t="s">
        <v>18</v>
      </c>
      <c r="BQ43" s="51">
        <f t="shared" si="28"/>
        <v>2011</v>
      </c>
      <c r="BR43" s="52">
        <f t="shared" si="16"/>
        <v>1</v>
      </c>
      <c r="BS43" s="59">
        <v>3</v>
      </c>
      <c r="BT43" s="59">
        <v>2</v>
      </c>
      <c r="BU43">
        <f t="shared" si="17"/>
        <v>0</v>
      </c>
    </row>
    <row r="44" spans="1:74" x14ac:dyDescent="0.2">
      <c r="A44" s="14">
        <v>41365</v>
      </c>
      <c r="B44" s="47" t="s">
        <v>308</v>
      </c>
      <c r="C44" s="15" t="s">
        <v>0</v>
      </c>
      <c r="D44" s="44" t="s">
        <v>309</v>
      </c>
      <c r="E44" s="17" t="s">
        <v>310</v>
      </c>
      <c r="F44" s="45" t="s">
        <v>311</v>
      </c>
      <c r="G44" s="45" t="s">
        <v>312</v>
      </c>
      <c r="H44" s="45" t="s">
        <v>313</v>
      </c>
      <c r="I44" s="45" t="str">
        <f t="shared" si="27"/>
        <v>3rd Party Application</v>
      </c>
      <c r="J44" s="10" t="str">
        <f t="shared" si="19"/>
        <v xml:space="preserve">3rd Party Application, </v>
      </c>
      <c r="K44" s="57">
        <f t="shared" si="10"/>
        <v>10000</v>
      </c>
      <c r="L44" s="46">
        <v>0</v>
      </c>
      <c r="M44" s="46">
        <v>0</v>
      </c>
      <c r="N44" s="46">
        <v>1</v>
      </c>
      <c r="O44" s="46">
        <v>0</v>
      </c>
      <c r="P44" s="46">
        <v>0</v>
      </c>
      <c r="Q44" s="46">
        <v>0</v>
      </c>
      <c r="R44" s="46">
        <v>0</v>
      </c>
      <c r="S44" s="11" t="str">
        <f t="shared" si="20"/>
        <v>Unknown, Other, or N/A</v>
      </c>
      <c r="T44" s="10" t="str">
        <f t="shared" si="21"/>
        <v xml:space="preserve">Unknown, Other, or N/A; </v>
      </c>
      <c r="U44" s="57">
        <f t="shared" si="11"/>
        <v>1</v>
      </c>
      <c r="V44" s="12">
        <v>0</v>
      </c>
      <c r="W44" s="12">
        <v>0</v>
      </c>
      <c r="X44" s="12">
        <v>0</v>
      </c>
      <c r="Y44" s="12">
        <v>0</v>
      </c>
      <c r="Z44" s="12">
        <v>0</v>
      </c>
      <c r="AA44" s="12">
        <v>0</v>
      </c>
      <c r="AB44" s="12">
        <v>1</v>
      </c>
      <c r="AC44" s="11" t="str">
        <f t="shared" si="22"/>
        <v>Hijacked Updates; Supply Chain Service Provider</v>
      </c>
      <c r="AD44" s="6" t="str">
        <f t="shared" si="23"/>
        <v xml:space="preserve">Hijacked Updates; Supply Chain Service Provider; </v>
      </c>
      <c r="AE44" s="91">
        <f t="shared" si="12"/>
        <v>10000000010</v>
      </c>
      <c r="AF44" s="7">
        <v>0</v>
      </c>
      <c r="AG44" s="7">
        <v>1</v>
      </c>
      <c r="AH44" s="7">
        <v>0</v>
      </c>
      <c r="AI44" s="7">
        <v>0</v>
      </c>
      <c r="AJ44" s="7">
        <v>0</v>
      </c>
      <c r="AK44" s="7">
        <v>0</v>
      </c>
      <c r="AL44" s="7">
        <v>0</v>
      </c>
      <c r="AM44" s="7">
        <v>0</v>
      </c>
      <c r="AN44" s="7">
        <v>0</v>
      </c>
      <c r="AO44" s="7">
        <v>0</v>
      </c>
      <c r="AP44" s="7">
        <v>1</v>
      </c>
      <c r="AQ44" s="7">
        <v>0</v>
      </c>
      <c r="AR44" s="8" t="str">
        <f t="shared" si="24"/>
        <v>N/A</v>
      </c>
      <c r="AS44" s="47" t="str">
        <f t="shared" si="25"/>
        <v xml:space="preserve">N/A; </v>
      </c>
      <c r="AT44" s="47">
        <f t="shared" si="13"/>
        <v>1</v>
      </c>
      <c r="AU44" s="48">
        <v>0</v>
      </c>
      <c r="AV44" s="48">
        <v>0</v>
      </c>
      <c r="AW44" s="48">
        <v>0</v>
      </c>
      <c r="AX44" s="48">
        <v>0</v>
      </c>
      <c r="AY44" s="48">
        <v>0</v>
      </c>
      <c r="AZ44" s="48">
        <v>0</v>
      </c>
      <c r="BA44" s="48">
        <v>1</v>
      </c>
      <c r="BB44" s="10" t="str">
        <f t="shared" si="8"/>
        <v>Data Extraction; Backdoor Access; Remote Code Execution/Download</v>
      </c>
      <c r="BC44" s="11" t="str">
        <f t="shared" si="26"/>
        <v xml:space="preserve">Data Extraction; Backdoor Access; Remote Code Execution/Download; </v>
      </c>
      <c r="BD44" s="11">
        <f t="shared" si="14"/>
        <v>1010100000</v>
      </c>
      <c r="BE44" s="12">
        <v>1</v>
      </c>
      <c r="BF44" s="12">
        <v>0</v>
      </c>
      <c r="BG44" s="12">
        <v>1</v>
      </c>
      <c r="BH44" s="12">
        <v>0</v>
      </c>
      <c r="BI44" s="12">
        <v>1</v>
      </c>
      <c r="BJ44" s="12">
        <v>0</v>
      </c>
      <c r="BK44" s="12">
        <v>0</v>
      </c>
      <c r="BL44" s="12">
        <v>0</v>
      </c>
      <c r="BM44" s="12">
        <v>0</v>
      </c>
      <c r="BN44" s="12">
        <v>0</v>
      </c>
      <c r="BO44" s="49" t="s">
        <v>104</v>
      </c>
      <c r="BP44" s="50" t="s">
        <v>18</v>
      </c>
      <c r="BQ44" s="51">
        <f t="shared" si="28"/>
        <v>2013</v>
      </c>
      <c r="BR44" s="52">
        <f t="shared" si="16"/>
        <v>1</v>
      </c>
      <c r="BS44" s="59">
        <v>3</v>
      </c>
      <c r="BT44" s="59">
        <v>3</v>
      </c>
      <c r="BU44">
        <f t="shared" si="17"/>
        <v>0</v>
      </c>
    </row>
    <row r="45" spans="1:74" x14ac:dyDescent="0.2">
      <c r="A45" s="2">
        <v>43246</v>
      </c>
      <c r="B45" s="47" t="s">
        <v>314</v>
      </c>
      <c r="C45" s="3" t="s">
        <v>0</v>
      </c>
      <c r="D45" s="44" t="s">
        <v>315</v>
      </c>
      <c r="E45" s="4" t="s">
        <v>316</v>
      </c>
      <c r="F45" s="45" t="s">
        <v>317</v>
      </c>
      <c r="G45" s="45" t="s">
        <v>251</v>
      </c>
      <c r="H45" s="45" t="s">
        <v>318</v>
      </c>
      <c r="I45" s="45" t="str">
        <f t="shared" si="27"/>
        <v>3rd Party Application</v>
      </c>
      <c r="J45" s="10" t="str">
        <f t="shared" si="19"/>
        <v xml:space="preserve">3rd Party Application, </v>
      </c>
      <c r="K45" s="57">
        <f t="shared" si="10"/>
        <v>10000</v>
      </c>
      <c r="L45" s="46">
        <v>0</v>
      </c>
      <c r="M45" s="46">
        <v>0</v>
      </c>
      <c r="N45" s="46">
        <v>1</v>
      </c>
      <c r="O45" s="46">
        <v>0</v>
      </c>
      <c r="P45" s="46">
        <v>0</v>
      </c>
      <c r="Q45" s="46">
        <v>0</v>
      </c>
      <c r="R45" s="46">
        <v>0</v>
      </c>
      <c r="S45" s="11" t="str">
        <f t="shared" si="20"/>
        <v>Broken Signature System</v>
      </c>
      <c r="T45" s="10" t="str">
        <f t="shared" si="21"/>
        <v xml:space="preserve">Broken Signature System; </v>
      </c>
      <c r="U45" s="57">
        <f t="shared" si="11"/>
        <v>10</v>
      </c>
      <c r="V45" s="12">
        <v>0</v>
      </c>
      <c r="W45" s="12">
        <v>0</v>
      </c>
      <c r="X45" s="12">
        <v>0</v>
      </c>
      <c r="Y45" s="12">
        <v>0</v>
      </c>
      <c r="Z45" s="12">
        <v>0</v>
      </c>
      <c r="AA45" s="12">
        <v>1</v>
      </c>
      <c r="AB45" s="12">
        <v>0</v>
      </c>
      <c r="AC45" s="11" t="str">
        <f t="shared" si="22"/>
        <v>Hijacked Updates; Supply Chain Service Provider</v>
      </c>
      <c r="AD45" s="6" t="str">
        <f t="shared" si="23"/>
        <v xml:space="preserve">Hijacked Updates; Supply Chain Service Provider; </v>
      </c>
      <c r="AE45" s="91">
        <f t="shared" si="12"/>
        <v>10000000010</v>
      </c>
      <c r="AF45" s="7">
        <v>0</v>
      </c>
      <c r="AG45" s="7">
        <v>1</v>
      </c>
      <c r="AH45" s="7">
        <v>0</v>
      </c>
      <c r="AI45" s="7">
        <v>0</v>
      </c>
      <c r="AJ45" s="7">
        <v>0</v>
      </c>
      <c r="AK45" s="7">
        <v>0</v>
      </c>
      <c r="AL45" s="7">
        <v>0</v>
      </c>
      <c r="AM45" s="7">
        <v>0</v>
      </c>
      <c r="AN45" s="7">
        <v>0</v>
      </c>
      <c r="AO45" s="7">
        <v>0</v>
      </c>
      <c r="AP45" s="7">
        <v>1</v>
      </c>
      <c r="AQ45" s="7">
        <v>0</v>
      </c>
      <c r="AR45" s="8" t="str">
        <f t="shared" si="24"/>
        <v>N/A</v>
      </c>
      <c r="AS45" s="47" t="str">
        <f t="shared" si="25"/>
        <v xml:space="preserve">N/A; </v>
      </c>
      <c r="AT45" s="47">
        <f t="shared" si="13"/>
        <v>1</v>
      </c>
      <c r="AU45" s="48">
        <v>0</v>
      </c>
      <c r="AV45" s="48">
        <v>0</v>
      </c>
      <c r="AW45" s="48">
        <v>0</v>
      </c>
      <c r="AX45" s="48">
        <v>0</v>
      </c>
      <c r="AY45" s="48">
        <v>0</v>
      </c>
      <c r="AZ45" s="48">
        <v>0</v>
      </c>
      <c r="BA45" s="48">
        <v>1</v>
      </c>
      <c r="BB45" s="10" t="str">
        <f t="shared" si="8"/>
        <v>Cryptominer</v>
      </c>
      <c r="BC45" s="11" t="str">
        <f t="shared" si="26"/>
        <v xml:space="preserve">Cryptominer; </v>
      </c>
      <c r="BD45" s="11">
        <f t="shared" si="14"/>
        <v>1000000</v>
      </c>
      <c r="BE45" s="12">
        <v>0</v>
      </c>
      <c r="BF45" s="12">
        <v>0</v>
      </c>
      <c r="BG45" s="12">
        <v>0</v>
      </c>
      <c r="BH45" s="12">
        <v>1</v>
      </c>
      <c r="BI45" s="12">
        <v>0</v>
      </c>
      <c r="BJ45" s="12">
        <v>0</v>
      </c>
      <c r="BK45" s="12">
        <v>0</v>
      </c>
      <c r="BL45" s="12">
        <v>0</v>
      </c>
      <c r="BM45" s="12">
        <v>0</v>
      </c>
      <c r="BN45" s="12">
        <v>0</v>
      </c>
      <c r="BO45" s="49" t="s">
        <v>20</v>
      </c>
      <c r="BP45" s="50" t="s">
        <v>19</v>
      </c>
      <c r="BQ45" s="51">
        <f t="shared" si="28"/>
        <v>2018</v>
      </c>
      <c r="BR45" s="52">
        <f t="shared" si="16"/>
        <v>1</v>
      </c>
      <c r="BS45" s="59">
        <v>3</v>
      </c>
      <c r="BT45" s="59">
        <v>2</v>
      </c>
      <c r="BU45">
        <f t="shared" si="17"/>
        <v>0</v>
      </c>
    </row>
    <row r="46" spans="1:74" x14ac:dyDescent="0.2">
      <c r="A46" s="14">
        <v>42023</v>
      </c>
      <c r="B46" s="47" t="s">
        <v>319</v>
      </c>
      <c r="C46" s="3" t="s">
        <v>0</v>
      </c>
      <c r="D46" s="44" t="s">
        <v>320</v>
      </c>
      <c r="E46" s="18" t="s">
        <v>321</v>
      </c>
      <c r="F46" s="45" t="s">
        <v>322</v>
      </c>
      <c r="G46" s="45" t="s">
        <v>323</v>
      </c>
      <c r="H46" s="45" t="s">
        <v>324</v>
      </c>
      <c r="I46" s="45" t="str">
        <f t="shared" si="27"/>
        <v>3rd Party Application</v>
      </c>
      <c r="J46" s="10" t="str">
        <f t="shared" si="19"/>
        <v xml:space="preserve">3rd Party Application, </v>
      </c>
      <c r="K46" s="57">
        <f t="shared" si="10"/>
        <v>10000</v>
      </c>
      <c r="L46" s="46">
        <v>0</v>
      </c>
      <c r="M46" s="46">
        <v>0</v>
      </c>
      <c r="N46" s="46">
        <v>1</v>
      </c>
      <c r="O46" s="46">
        <v>0</v>
      </c>
      <c r="P46" s="46">
        <v>0</v>
      </c>
      <c r="Q46" s="46">
        <v>0</v>
      </c>
      <c r="R46" s="46">
        <v>0</v>
      </c>
      <c r="S46" s="11" t="str">
        <f t="shared" si="20"/>
        <v>Stolen/Purchased Certificate</v>
      </c>
      <c r="T46" s="10" t="str">
        <f t="shared" si="21"/>
        <v xml:space="preserve">Stolen/Purchased Certificate; </v>
      </c>
      <c r="U46" s="57">
        <f t="shared" si="11"/>
        <v>1000000</v>
      </c>
      <c r="V46" s="12">
        <v>1</v>
      </c>
      <c r="W46" s="12">
        <v>0</v>
      </c>
      <c r="X46" s="12">
        <v>0</v>
      </c>
      <c r="Y46" s="12">
        <v>0</v>
      </c>
      <c r="Z46" s="12">
        <v>0</v>
      </c>
      <c r="AA46" s="12">
        <v>0</v>
      </c>
      <c r="AB46" s="12">
        <v>0</v>
      </c>
      <c r="AC46" s="11" t="str">
        <f t="shared" si="22"/>
        <v>Hijacked Updates; Supply Chain Service Provider</v>
      </c>
      <c r="AD46" s="6" t="str">
        <f t="shared" si="23"/>
        <v xml:space="preserve">Hijacked Updates; Supply Chain Service Provider; </v>
      </c>
      <c r="AE46" s="91">
        <f t="shared" si="12"/>
        <v>10000000010</v>
      </c>
      <c r="AF46" s="7">
        <v>0</v>
      </c>
      <c r="AG46" s="7">
        <v>1</v>
      </c>
      <c r="AH46" s="7">
        <v>0</v>
      </c>
      <c r="AI46" s="7">
        <v>0</v>
      </c>
      <c r="AJ46" s="7">
        <v>0</v>
      </c>
      <c r="AK46" s="7">
        <v>0</v>
      </c>
      <c r="AL46" s="7">
        <v>0</v>
      </c>
      <c r="AM46" s="7">
        <v>0</v>
      </c>
      <c r="AN46" s="7">
        <v>0</v>
      </c>
      <c r="AO46" s="7">
        <v>0</v>
      </c>
      <c r="AP46" s="7">
        <v>1</v>
      </c>
      <c r="AQ46" s="7">
        <v>0</v>
      </c>
      <c r="AR46" s="8" t="str">
        <f t="shared" si="24"/>
        <v>N/A</v>
      </c>
      <c r="AS46" s="47" t="str">
        <f t="shared" si="25"/>
        <v xml:space="preserve">N/A; </v>
      </c>
      <c r="AT46" s="47">
        <f t="shared" si="13"/>
        <v>1</v>
      </c>
      <c r="AU46" s="48">
        <v>0</v>
      </c>
      <c r="AV46" s="48">
        <v>0</v>
      </c>
      <c r="AW46" s="48">
        <v>0</v>
      </c>
      <c r="AX46" s="48">
        <v>0</v>
      </c>
      <c r="AY46" s="48">
        <v>0</v>
      </c>
      <c r="AZ46" s="48">
        <v>0</v>
      </c>
      <c r="BA46" s="48">
        <v>1</v>
      </c>
      <c r="BB46" s="10" t="str">
        <f t="shared" si="8"/>
        <v>Data Extraction; Remote Code Execution/Download</v>
      </c>
      <c r="BC46" s="11" t="str">
        <f t="shared" si="26"/>
        <v xml:space="preserve">Data Extraction; Remote Code Execution/Download; </v>
      </c>
      <c r="BD46" s="11">
        <f t="shared" si="14"/>
        <v>1000100000</v>
      </c>
      <c r="BE46" s="12">
        <v>1</v>
      </c>
      <c r="BF46" s="12">
        <v>0</v>
      </c>
      <c r="BG46" s="12">
        <v>0</v>
      </c>
      <c r="BH46" s="12">
        <v>0</v>
      </c>
      <c r="BI46" s="12">
        <v>1</v>
      </c>
      <c r="BJ46" s="12">
        <v>0</v>
      </c>
      <c r="BK46" s="12">
        <v>0</v>
      </c>
      <c r="BL46" s="12">
        <v>0</v>
      </c>
      <c r="BM46" s="12">
        <v>0</v>
      </c>
      <c r="BN46" s="12">
        <v>0</v>
      </c>
      <c r="BO46" s="49" t="s">
        <v>20</v>
      </c>
      <c r="BP46" s="50" t="s">
        <v>20</v>
      </c>
      <c r="BQ46" s="51">
        <f t="shared" si="28"/>
        <v>2015</v>
      </c>
      <c r="BR46" s="52">
        <f t="shared" si="16"/>
        <v>1</v>
      </c>
      <c r="BS46" s="59">
        <v>3</v>
      </c>
      <c r="BT46" s="59">
        <v>2</v>
      </c>
      <c r="BU46">
        <f t="shared" si="17"/>
        <v>0</v>
      </c>
    </row>
    <row r="47" spans="1:74" x14ac:dyDescent="0.2">
      <c r="A47" s="2">
        <v>42921</v>
      </c>
      <c r="B47" s="47" t="s">
        <v>325</v>
      </c>
      <c r="C47" s="3" t="s">
        <v>0</v>
      </c>
      <c r="D47" s="44" t="s">
        <v>326</v>
      </c>
      <c r="E47" s="4" t="s">
        <v>327</v>
      </c>
      <c r="F47" s="45" t="s">
        <v>328</v>
      </c>
      <c r="G47" s="45" t="s">
        <v>329</v>
      </c>
      <c r="H47" s="45" t="s">
        <v>330</v>
      </c>
      <c r="I47" s="45" t="str">
        <f t="shared" si="27"/>
        <v>3rd Party Application</v>
      </c>
      <c r="J47" s="10" t="str">
        <f t="shared" si="19"/>
        <v xml:space="preserve">3rd Party Application, </v>
      </c>
      <c r="K47" s="57">
        <f t="shared" si="10"/>
        <v>10000</v>
      </c>
      <c r="L47" s="46">
        <v>0</v>
      </c>
      <c r="M47" s="46">
        <v>0</v>
      </c>
      <c r="N47" s="46">
        <v>1</v>
      </c>
      <c r="O47" s="46">
        <v>0</v>
      </c>
      <c r="P47" s="46">
        <v>0</v>
      </c>
      <c r="Q47" s="46">
        <v>0</v>
      </c>
      <c r="R47" s="46">
        <v>0</v>
      </c>
      <c r="S47" s="11" t="str">
        <f t="shared" si="20"/>
        <v>Account Access</v>
      </c>
      <c r="T47" s="10" t="str">
        <f t="shared" si="21"/>
        <v xml:space="preserve">Account Access; </v>
      </c>
      <c r="U47" s="57">
        <f t="shared" si="11"/>
        <v>1000</v>
      </c>
      <c r="V47" s="12">
        <v>0</v>
      </c>
      <c r="W47" s="12">
        <v>0</v>
      </c>
      <c r="X47" s="12">
        <v>0</v>
      </c>
      <c r="Y47" s="12">
        <v>1</v>
      </c>
      <c r="Z47" s="12">
        <v>0</v>
      </c>
      <c r="AA47" s="12">
        <v>0</v>
      </c>
      <c r="AB47" s="12">
        <v>0</v>
      </c>
      <c r="AC47" s="11" t="str">
        <f t="shared" si="22"/>
        <v>Hijacked Updates; Worm Component</v>
      </c>
      <c r="AD47" s="6" t="str">
        <f t="shared" si="23"/>
        <v xml:space="preserve">Hijacked Updates; Worm Component; </v>
      </c>
      <c r="AE47" s="91">
        <f t="shared" si="12"/>
        <v>10001000000</v>
      </c>
      <c r="AF47" s="7">
        <v>0</v>
      </c>
      <c r="AG47" s="7">
        <v>1</v>
      </c>
      <c r="AH47" s="7">
        <v>0</v>
      </c>
      <c r="AI47" s="7">
        <v>0</v>
      </c>
      <c r="AJ47" s="7">
        <v>0</v>
      </c>
      <c r="AK47" s="7">
        <v>1</v>
      </c>
      <c r="AL47" s="7">
        <v>0</v>
      </c>
      <c r="AM47" s="7">
        <v>0</v>
      </c>
      <c r="AN47" s="7">
        <v>0</v>
      </c>
      <c r="AO47" s="7">
        <v>0</v>
      </c>
      <c r="AP47" s="7">
        <v>0</v>
      </c>
      <c r="AQ47" s="7">
        <v>0</v>
      </c>
      <c r="AR47" s="8" t="str">
        <f t="shared" si="24"/>
        <v>N/A</v>
      </c>
      <c r="AS47" s="47" t="str">
        <f t="shared" si="25"/>
        <v xml:space="preserve">N/A; </v>
      </c>
      <c r="AT47" s="47">
        <f t="shared" si="13"/>
        <v>1</v>
      </c>
      <c r="AU47" s="48">
        <v>0</v>
      </c>
      <c r="AV47" s="48">
        <v>0</v>
      </c>
      <c r="AW47" s="48">
        <v>0</v>
      </c>
      <c r="AX47" s="48">
        <v>0</v>
      </c>
      <c r="AY47" s="48">
        <v>0</v>
      </c>
      <c r="AZ47" s="48">
        <v>0</v>
      </c>
      <c r="BA47" s="48">
        <v>1</v>
      </c>
      <c r="BB47" s="10" t="str">
        <f t="shared" si="8"/>
        <v>Data Extraction; Backdoor Access; Remote Code Execution/Download; Data Damage</v>
      </c>
      <c r="BC47" s="11" t="str">
        <f t="shared" si="26"/>
        <v xml:space="preserve">Data Extraction; Backdoor Access; Remote Code Execution/Download; Data Damage; </v>
      </c>
      <c r="BD47" s="11">
        <f t="shared" si="14"/>
        <v>1010100010</v>
      </c>
      <c r="BE47" s="12">
        <v>1</v>
      </c>
      <c r="BF47" s="12">
        <v>0</v>
      </c>
      <c r="BG47" s="12">
        <v>1</v>
      </c>
      <c r="BH47" s="12">
        <v>0</v>
      </c>
      <c r="BI47" s="12">
        <v>1</v>
      </c>
      <c r="BJ47" s="12">
        <v>0</v>
      </c>
      <c r="BK47" s="12">
        <v>0</v>
      </c>
      <c r="BL47" s="12">
        <v>0</v>
      </c>
      <c r="BM47" s="12">
        <v>1</v>
      </c>
      <c r="BN47" s="12">
        <v>0</v>
      </c>
      <c r="BO47" s="49" t="s">
        <v>331</v>
      </c>
      <c r="BP47" s="50" t="s">
        <v>18</v>
      </c>
      <c r="BQ47" s="51">
        <f t="shared" si="28"/>
        <v>2017</v>
      </c>
      <c r="BR47" s="52">
        <f t="shared" si="16"/>
        <v>1</v>
      </c>
      <c r="BS47" s="59">
        <v>4</v>
      </c>
      <c r="BT47" s="59">
        <v>1</v>
      </c>
      <c r="BU47">
        <f t="shared" si="17"/>
        <v>0</v>
      </c>
    </row>
    <row r="48" spans="1:74" ht="16" x14ac:dyDescent="0.2">
      <c r="A48" s="65">
        <v>44021</v>
      </c>
      <c r="B48" s="47" t="s">
        <v>332</v>
      </c>
      <c r="C48" s="15" t="s">
        <v>0</v>
      </c>
      <c r="D48" s="54" t="s">
        <v>333</v>
      </c>
      <c r="E48" s="67" t="s">
        <v>334</v>
      </c>
      <c r="F48" s="45" t="s">
        <v>335</v>
      </c>
      <c r="G48" s="68" t="s">
        <v>336</v>
      </c>
      <c r="H48" s="68" t="s">
        <v>337</v>
      </c>
      <c r="I48" s="45" t="str">
        <f t="shared" si="27"/>
        <v>3rd Party Application</v>
      </c>
      <c r="J48" s="10" t="str">
        <f t="shared" si="19"/>
        <v xml:space="preserve">3rd Party Application, </v>
      </c>
      <c r="K48" s="57">
        <f t="shared" si="10"/>
        <v>10000</v>
      </c>
      <c r="L48" s="1">
        <v>0</v>
      </c>
      <c r="M48" s="1">
        <v>0</v>
      </c>
      <c r="N48" s="1">
        <v>1</v>
      </c>
      <c r="O48" s="1">
        <v>0</v>
      </c>
      <c r="P48" s="1">
        <v>0</v>
      </c>
      <c r="Q48" s="1">
        <v>0</v>
      </c>
      <c r="R48" s="1">
        <v>0</v>
      </c>
      <c r="S48" s="11" t="str">
        <f t="shared" si="20"/>
        <v>Self-signed/Unsigned</v>
      </c>
      <c r="T48" s="10" t="str">
        <f t="shared" si="21"/>
        <v xml:space="preserve">Self-signed/Unsigned; </v>
      </c>
      <c r="U48" s="57">
        <f t="shared" si="11"/>
        <v>100</v>
      </c>
      <c r="V48" s="5">
        <v>0</v>
      </c>
      <c r="W48" s="5">
        <v>0</v>
      </c>
      <c r="X48" s="5">
        <v>0</v>
      </c>
      <c r="Y48" s="5">
        <v>0</v>
      </c>
      <c r="Z48" s="5">
        <v>1</v>
      </c>
      <c r="AA48" s="5">
        <v>0</v>
      </c>
      <c r="AB48" s="5">
        <v>0</v>
      </c>
      <c r="AC48" s="11" t="str">
        <f t="shared" si="22"/>
        <v>Proprietary Application Store</v>
      </c>
      <c r="AD48" s="6" t="str">
        <f t="shared" si="23"/>
        <v xml:space="preserve">Proprietary Application Store; </v>
      </c>
      <c r="AE48" s="91">
        <f t="shared" si="12"/>
        <v>1000000000</v>
      </c>
      <c r="AF48" s="7">
        <v>0</v>
      </c>
      <c r="AG48" s="7">
        <v>0</v>
      </c>
      <c r="AH48" s="7">
        <v>1</v>
      </c>
      <c r="AI48" s="7">
        <v>0</v>
      </c>
      <c r="AJ48" s="7">
        <v>0</v>
      </c>
      <c r="AK48" s="7">
        <v>0</v>
      </c>
      <c r="AL48" s="7">
        <v>0</v>
      </c>
      <c r="AM48" s="7">
        <v>0</v>
      </c>
      <c r="AN48" s="7">
        <v>0</v>
      </c>
      <c r="AO48" s="7">
        <v>0</v>
      </c>
      <c r="AP48" s="7">
        <v>0</v>
      </c>
      <c r="AQ48" s="7">
        <v>0</v>
      </c>
      <c r="AR48" s="8" t="str">
        <f t="shared" si="24"/>
        <v>N/A</v>
      </c>
      <c r="AS48" s="47" t="str">
        <f t="shared" si="25"/>
        <v xml:space="preserve">N/A; </v>
      </c>
      <c r="AT48" s="47">
        <f t="shared" si="13"/>
        <v>1</v>
      </c>
      <c r="AU48" s="48">
        <v>0</v>
      </c>
      <c r="AV48" s="48">
        <v>0</v>
      </c>
      <c r="AW48" s="48">
        <v>0</v>
      </c>
      <c r="AX48" s="48">
        <v>0</v>
      </c>
      <c r="AY48" s="48">
        <v>0</v>
      </c>
      <c r="AZ48" s="48">
        <v>0</v>
      </c>
      <c r="BA48" s="9">
        <v>1</v>
      </c>
      <c r="BB48" s="10" t="str">
        <f t="shared" si="8"/>
        <v>Payment Diversion</v>
      </c>
      <c r="BC48" s="11" t="str">
        <f t="shared" si="26"/>
        <v xml:space="preserve">Payment Diversion; </v>
      </c>
      <c r="BD48" s="11">
        <f t="shared" si="14"/>
        <v>1000</v>
      </c>
      <c r="BE48" s="12">
        <v>0</v>
      </c>
      <c r="BF48" s="12">
        <v>0</v>
      </c>
      <c r="BG48" s="12">
        <v>0</v>
      </c>
      <c r="BH48" s="12">
        <v>0</v>
      </c>
      <c r="BI48" s="12">
        <v>0</v>
      </c>
      <c r="BJ48" s="12">
        <v>0</v>
      </c>
      <c r="BK48" s="12">
        <v>1</v>
      </c>
      <c r="BL48" s="12">
        <v>0</v>
      </c>
      <c r="BM48" s="12">
        <v>0</v>
      </c>
      <c r="BN48" s="12">
        <v>0</v>
      </c>
      <c r="BO48" s="49" t="s">
        <v>338</v>
      </c>
      <c r="BP48" s="70" t="s">
        <v>19</v>
      </c>
      <c r="BQ48" s="71">
        <v>2020</v>
      </c>
      <c r="BR48" s="13"/>
      <c r="BS48" s="71">
        <v>2</v>
      </c>
      <c r="BT48" s="71">
        <v>1</v>
      </c>
      <c r="BU48">
        <v>1</v>
      </c>
    </row>
    <row r="49" spans="1:74" x14ac:dyDescent="0.2">
      <c r="A49" s="2">
        <v>43111</v>
      </c>
      <c r="B49" s="47" t="s">
        <v>339</v>
      </c>
      <c r="C49" s="3" t="s">
        <v>1</v>
      </c>
      <c r="D49" s="44" t="s">
        <v>340</v>
      </c>
      <c r="E49" s="4" t="s">
        <v>341</v>
      </c>
      <c r="F49" s="45" t="s">
        <v>342</v>
      </c>
      <c r="G49" s="45" t="s">
        <v>22</v>
      </c>
      <c r="H49" s="45" t="s">
        <v>197</v>
      </c>
      <c r="I49" s="45" t="str">
        <f t="shared" si="27"/>
        <v>3rd Party Application</v>
      </c>
      <c r="J49" s="10" t="str">
        <f t="shared" si="19"/>
        <v xml:space="preserve">3rd Party Application, </v>
      </c>
      <c r="K49" s="57">
        <f t="shared" si="10"/>
        <v>10000</v>
      </c>
      <c r="L49" s="46">
        <v>0</v>
      </c>
      <c r="M49" s="46">
        <v>0</v>
      </c>
      <c r="N49" s="46">
        <v>1</v>
      </c>
      <c r="O49" s="46">
        <v>0</v>
      </c>
      <c r="P49" s="46">
        <v>0</v>
      </c>
      <c r="Q49" s="46">
        <v>0</v>
      </c>
      <c r="R49" s="46">
        <v>0</v>
      </c>
      <c r="S49" s="11" t="str">
        <f t="shared" si="20"/>
        <v>Broken Signature System</v>
      </c>
      <c r="T49" s="10" t="str">
        <f t="shared" si="21"/>
        <v xml:space="preserve">Broken Signature System; </v>
      </c>
      <c r="U49" s="57">
        <f t="shared" si="11"/>
        <v>10</v>
      </c>
      <c r="V49" s="12">
        <v>0</v>
      </c>
      <c r="W49" s="12">
        <v>0</v>
      </c>
      <c r="X49" s="12">
        <v>0</v>
      </c>
      <c r="Y49" s="12">
        <v>0</v>
      </c>
      <c r="Z49" s="12">
        <v>0</v>
      </c>
      <c r="AA49" s="12">
        <v>1</v>
      </c>
      <c r="AB49" s="12">
        <v>0</v>
      </c>
      <c r="AC49" s="11" t="str">
        <f t="shared" si="22"/>
        <v>Proprietary Application Store; 3rd Party Application Store; Supply Chain Service Provider</v>
      </c>
      <c r="AD49" s="6" t="str">
        <f t="shared" si="23"/>
        <v xml:space="preserve">Proprietary Application Store; 3rd Party Application Store; Supply Chain Service Provider; </v>
      </c>
      <c r="AE49" s="91">
        <f t="shared" si="12"/>
        <v>1100000010</v>
      </c>
      <c r="AF49" s="7">
        <v>0</v>
      </c>
      <c r="AG49" s="7">
        <v>0</v>
      </c>
      <c r="AH49" s="7">
        <v>1</v>
      </c>
      <c r="AI49" s="7">
        <v>1</v>
      </c>
      <c r="AJ49" s="7">
        <v>0</v>
      </c>
      <c r="AK49" s="7">
        <v>0</v>
      </c>
      <c r="AL49" s="7">
        <v>0</v>
      </c>
      <c r="AM49" s="7">
        <v>0</v>
      </c>
      <c r="AN49" s="7">
        <v>0</v>
      </c>
      <c r="AO49" s="7">
        <v>0</v>
      </c>
      <c r="AP49" s="7">
        <v>1</v>
      </c>
      <c r="AQ49" s="7">
        <v>0</v>
      </c>
      <c r="AR49" s="8" t="str">
        <f t="shared" si="24"/>
        <v>Credential Theft; Certificate Theft; Cryptography Error; Firmware Editing; Code Injection</v>
      </c>
      <c r="AS49" s="47" t="str">
        <f t="shared" si="25"/>
        <v xml:space="preserve">Credential Theft; Certificate Theft; Cryptography Error; Firmware Editing; Code Injection; </v>
      </c>
      <c r="AT49" s="47">
        <f t="shared" si="13"/>
        <v>1111010</v>
      </c>
      <c r="AU49" s="48">
        <v>1</v>
      </c>
      <c r="AV49" s="48">
        <v>1</v>
      </c>
      <c r="AW49" s="48">
        <v>1</v>
      </c>
      <c r="AX49" s="48">
        <v>1</v>
      </c>
      <c r="AY49" s="48">
        <v>0</v>
      </c>
      <c r="AZ49" s="48">
        <v>1</v>
      </c>
      <c r="BA49" s="48">
        <v>0</v>
      </c>
      <c r="BB49" s="10" t="str">
        <f t="shared" si="8"/>
        <v>Data Extraction; Physical Systems; Backdoor Access; Remote Code Execution/Download; Data Damage</v>
      </c>
      <c r="BC49" s="11" t="str">
        <f t="shared" si="26"/>
        <v xml:space="preserve">Data Extraction; Physical Systems; Backdoor Access; Remote Code Execution/Download; Data Damage; </v>
      </c>
      <c r="BD49" s="11">
        <f t="shared" si="14"/>
        <v>1110100010</v>
      </c>
      <c r="BE49" s="12">
        <v>1</v>
      </c>
      <c r="BF49" s="12">
        <v>1</v>
      </c>
      <c r="BG49" s="12">
        <v>1</v>
      </c>
      <c r="BH49" s="12">
        <v>0</v>
      </c>
      <c r="BI49" s="12">
        <v>1</v>
      </c>
      <c r="BJ49" s="12">
        <v>0</v>
      </c>
      <c r="BK49" s="12">
        <v>0</v>
      </c>
      <c r="BL49" s="12">
        <v>0</v>
      </c>
      <c r="BM49" s="12">
        <v>1</v>
      </c>
      <c r="BN49" s="12">
        <v>0</v>
      </c>
      <c r="BO49" s="49" t="s">
        <v>22</v>
      </c>
      <c r="BP49" s="50" t="s">
        <v>22</v>
      </c>
      <c r="BQ49" s="51">
        <f t="shared" ref="BQ49:BQ56" si="29">YEAR(A49)</f>
        <v>2018</v>
      </c>
      <c r="BR49" s="52">
        <f t="shared" ref="BR49:BR74" si="30">SUM(L49:O49)</f>
        <v>1</v>
      </c>
      <c r="BS49" s="59">
        <v>2</v>
      </c>
      <c r="BT49" s="59">
        <v>5</v>
      </c>
      <c r="BU49">
        <f t="shared" ref="BU49:BU74" si="31">SUM(AH49:AI49)</f>
        <v>2</v>
      </c>
    </row>
    <row r="50" spans="1:74" x14ac:dyDescent="0.2">
      <c r="A50" s="2">
        <v>43314</v>
      </c>
      <c r="B50" s="47" t="s">
        <v>343</v>
      </c>
      <c r="C50" s="3" t="s">
        <v>0</v>
      </c>
      <c r="D50" s="44" t="s">
        <v>344</v>
      </c>
      <c r="E50" s="4" t="s">
        <v>345</v>
      </c>
      <c r="F50" s="45" t="s">
        <v>346</v>
      </c>
      <c r="G50" s="45" t="s">
        <v>347</v>
      </c>
      <c r="H50" s="45" t="s">
        <v>162</v>
      </c>
      <c r="I50" s="45" t="str">
        <f t="shared" si="27"/>
        <v>3rd Party Application</v>
      </c>
      <c r="J50" s="10" t="str">
        <f t="shared" si="19"/>
        <v xml:space="preserve">3rd Party Application, </v>
      </c>
      <c r="K50" s="57">
        <f t="shared" si="10"/>
        <v>10000</v>
      </c>
      <c r="L50" s="46">
        <v>0</v>
      </c>
      <c r="M50" s="46">
        <v>0</v>
      </c>
      <c r="N50" s="46">
        <v>1</v>
      </c>
      <c r="O50" s="46">
        <v>0</v>
      </c>
      <c r="P50" s="46">
        <v>0</v>
      </c>
      <c r="Q50" s="46">
        <v>0</v>
      </c>
      <c r="R50" s="46">
        <v>0</v>
      </c>
      <c r="S50" s="11" t="str">
        <f t="shared" si="20"/>
        <v>Pre-signature Insertion; Unknown, Other, or N/A</v>
      </c>
      <c r="T50" s="10" t="str">
        <f t="shared" si="21"/>
        <v xml:space="preserve">Pre-signature Insertion; Unknown, Other, or N/A; </v>
      </c>
      <c r="U50" s="57">
        <f t="shared" si="11"/>
        <v>100001</v>
      </c>
      <c r="V50" s="12">
        <v>0</v>
      </c>
      <c r="W50" s="12">
        <v>1</v>
      </c>
      <c r="X50" s="12">
        <v>0</v>
      </c>
      <c r="Y50" s="12">
        <v>0</v>
      </c>
      <c r="Z50" s="12">
        <v>0</v>
      </c>
      <c r="AA50" s="12">
        <v>0</v>
      </c>
      <c r="AB50" s="12">
        <v>1</v>
      </c>
      <c r="AC50" s="11" t="str">
        <f t="shared" si="22"/>
        <v>Proprietary Application Store; Development Software</v>
      </c>
      <c r="AD50" s="6" t="str">
        <f t="shared" si="23"/>
        <v xml:space="preserve">Proprietary Application Store; Development Software; </v>
      </c>
      <c r="AE50" s="91">
        <f t="shared" si="12"/>
        <v>1000000100</v>
      </c>
      <c r="AF50" s="7">
        <v>0</v>
      </c>
      <c r="AG50" s="7">
        <v>0</v>
      </c>
      <c r="AH50" s="7">
        <v>1</v>
      </c>
      <c r="AI50" s="7">
        <v>0</v>
      </c>
      <c r="AJ50" s="7">
        <v>0</v>
      </c>
      <c r="AK50" s="7">
        <v>0</v>
      </c>
      <c r="AL50" s="7">
        <v>0</v>
      </c>
      <c r="AM50" s="7">
        <v>0</v>
      </c>
      <c r="AN50" s="7">
        <v>0</v>
      </c>
      <c r="AO50" s="7">
        <v>1</v>
      </c>
      <c r="AP50" s="7">
        <v>0</v>
      </c>
      <c r="AQ50" s="7">
        <v>0</v>
      </c>
      <c r="AR50" s="8" t="str">
        <f t="shared" si="24"/>
        <v>N/A</v>
      </c>
      <c r="AS50" s="47" t="str">
        <f t="shared" si="25"/>
        <v xml:space="preserve">N/A; </v>
      </c>
      <c r="AT50" s="47">
        <f t="shared" si="13"/>
        <v>1</v>
      </c>
      <c r="AU50" s="48">
        <v>0</v>
      </c>
      <c r="AV50" s="48">
        <v>0</v>
      </c>
      <c r="AW50" s="48">
        <v>0</v>
      </c>
      <c r="AX50" s="48">
        <v>0</v>
      </c>
      <c r="AY50" s="48">
        <v>0</v>
      </c>
      <c r="AZ50" s="48">
        <v>0</v>
      </c>
      <c r="BA50" s="48">
        <v>1</v>
      </c>
      <c r="BB50" s="10" t="s">
        <v>348</v>
      </c>
      <c r="BC50" s="11" t="str">
        <f t="shared" si="26"/>
        <v/>
      </c>
      <c r="BD50" s="11">
        <f t="shared" si="14"/>
        <v>0</v>
      </c>
      <c r="BE50" s="12">
        <v>0</v>
      </c>
      <c r="BF50" s="12">
        <v>0</v>
      </c>
      <c r="BG50" s="12">
        <v>0</v>
      </c>
      <c r="BH50" s="12">
        <v>0</v>
      </c>
      <c r="BI50" s="12">
        <v>0</v>
      </c>
      <c r="BJ50" s="12">
        <v>0</v>
      </c>
      <c r="BK50" s="12">
        <v>0</v>
      </c>
      <c r="BL50" s="12">
        <v>0</v>
      </c>
      <c r="BM50" s="12">
        <v>0</v>
      </c>
      <c r="BN50" s="12">
        <v>0</v>
      </c>
      <c r="BO50" s="49" t="s">
        <v>20</v>
      </c>
      <c r="BP50" s="50" t="s">
        <v>20</v>
      </c>
      <c r="BQ50" s="51">
        <f t="shared" si="29"/>
        <v>2018</v>
      </c>
      <c r="BR50" s="52">
        <f t="shared" si="30"/>
        <v>1</v>
      </c>
      <c r="BS50" s="59">
        <v>2</v>
      </c>
      <c r="BT50" s="59">
        <v>1</v>
      </c>
      <c r="BU50">
        <f t="shared" si="31"/>
        <v>1</v>
      </c>
    </row>
    <row r="51" spans="1:74" x14ac:dyDescent="0.2">
      <c r="A51" s="2">
        <v>43537</v>
      </c>
      <c r="B51" s="47" t="s">
        <v>349</v>
      </c>
      <c r="C51" s="3" t="s">
        <v>0</v>
      </c>
      <c r="D51" s="44" t="s">
        <v>350</v>
      </c>
      <c r="E51" s="4" t="s">
        <v>351</v>
      </c>
      <c r="F51" s="45" t="s">
        <v>352</v>
      </c>
      <c r="G51" s="45" t="s">
        <v>347</v>
      </c>
      <c r="H51" s="45" t="s">
        <v>162</v>
      </c>
      <c r="I51" s="45" t="str">
        <f t="shared" si="27"/>
        <v>3rd Party Application</v>
      </c>
      <c r="J51" s="10" t="str">
        <f t="shared" si="19"/>
        <v xml:space="preserve">3rd Party Application, </v>
      </c>
      <c r="K51" s="57">
        <f t="shared" si="10"/>
        <v>10000</v>
      </c>
      <c r="L51" s="46">
        <v>0</v>
      </c>
      <c r="M51" s="46">
        <v>0</v>
      </c>
      <c r="N51" s="46">
        <v>1</v>
      </c>
      <c r="O51" s="46">
        <v>0</v>
      </c>
      <c r="P51" s="46">
        <v>0</v>
      </c>
      <c r="Q51" s="46">
        <v>0</v>
      </c>
      <c r="R51" s="46">
        <v>0</v>
      </c>
      <c r="S51" s="11" t="str">
        <f t="shared" si="20"/>
        <v>Pre-signature Insertion</v>
      </c>
      <c r="T51" s="10" t="str">
        <f t="shared" si="21"/>
        <v xml:space="preserve">Pre-signature Insertion; </v>
      </c>
      <c r="U51" s="57">
        <f t="shared" si="11"/>
        <v>100000</v>
      </c>
      <c r="V51" s="12">
        <v>0</v>
      </c>
      <c r="W51" s="12">
        <v>1</v>
      </c>
      <c r="X51" s="12">
        <v>0</v>
      </c>
      <c r="Y51" s="12">
        <v>0</v>
      </c>
      <c r="Z51" s="12">
        <v>0</v>
      </c>
      <c r="AA51" s="12">
        <v>0</v>
      </c>
      <c r="AB51" s="12">
        <v>0</v>
      </c>
      <c r="AC51" s="11" t="str">
        <f t="shared" si="22"/>
        <v>Proprietary Application Store; Development Software</v>
      </c>
      <c r="AD51" s="6" t="str">
        <f t="shared" si="23"/>
        <v xml:space="preserve">Proprietary Application Store; Development Software; </v>
      </c>
      <c r="AE51" s="91">
        <f t="shared" si="12"/>
        <v>1000000100</v>
      </c>
      <c r="AF51" s="7">
        <v>0</v>
      </c>
      <c r="AG51" s="7">
        <v>0</v>
      </c>
      <c r="AH51" s="7">
        <v>1</v>
      </c>
      <c r="AI51" s="7">
        <v>0</v>
      </c>
      <c r="AJ51" s="7">
        <v>0</v>
      </c>
      <c r="AK51" s="7">
        <v>0</v>
      </c>
      <c r="AL51" s="7">
        <v>0</v>
      </c>
      <c r="AM51" s="7">
        <v>0</v>
      </c>
      <c r="AN51" s="7">
        <v>0</v>
      </c>
      <c r="AO51" s="7">
        <v>1</v>
      </c>
      <c r="AP51" s="7">
        <v>0</v>
      </c>
      <c r="AQ51" s="7">
        <v>0</v>
      </c>
      <c r="AR51" s="8" t="str">
        <f t="shared" si="24"/>
        <v>N/A</v>
      </c>
      <c r="AS51" s="47" t="str">
        <f t="shared" si="25"/>
        <v xml:space="preserve">N/A; </v>
      </c>
      <c r="AT51" s="47">
        <f t="shared" si="13"/>
        <v>1</v>
      </c>
      <c r="AU51" s="48">
        <v>0</v>
      </c>
      <c r="AV51" s="48">
        <v>0</v>
      </c>
      <c r="AW51" s="48">
        <v>0</v>
      </c>
      <c r="AX51" s="48">
        <v>0</v>
      </c>
      <c r="AY51" s="48">
        <v>0</v>
      </c>
      <c r="AZ51" s="48">
        <v>0</v>
      </c>
      <c r="BA51" s="48">
        <v>1</v>
      </c>
      <c r="BB51" s="10" t="str">
        <f t="shared" ref="BB51:BB82" si="32">LEFT(BC51,LEN(BC51)-2)</f>
        <v>Data Extraction; Remote Code Execution/Download; Adware</v>
      </c>
      <c r="BC51" s="11" t="str">
        <f t="shared" si="26"/>
        <v xml:space="preserve">Data Extraction; Remote Code Execution/Download; Adware; </v>
      </c>
      <c r="BD51" s="11">
        <f t="shared" si="14"/>
        <v>1000110000</v>
      </c>
      <c r="BE51" s="12">
        <v>1</v>
      </c>
      <c r="BF51" s="12">
        <v>0</v>
      </c>
      <c r="BG51" s="12">
        <v>0</v>
      </c>
      <c r="BH51" s="12">
        <v>0</v>
      </c>
      <c r="BI51" s="12">
        <v>1</v>
      </c>
      <c r="BJ51" s="12">
        <v>1</v>
      </c>
      <c r="BK51" s="12">
        <v>0</v>
      </c>
      <c r="BL51" s="12">
        <v>0</v>
      </c>
      <c r="BM51" s="12">
        <v>0</v>
      </c>
      <c r="BN51" s="12">
        <v>0</v>
      </c>
      <c r="BO51" s="49" t="s">
        <v>338</v>
      </c>
      <c r="BP51" s="50" t="s">
        <v>19</v>
      </c>
      <c r="BQ51" s="51">
        <f t="shared" si="29"/>
        <v>2019</v>
      </c>
      <c r="BR51" s="52">
        <f t="shared" si="30"/>
        <v>1</v>
      </c>
      <c r="BS51" s="59">
        <v>2</v>
      </c>
      <c r="BT51" s="59">
        <v>1</v>
      </c>
      <c r="BU51">
        <f t="shared" si="31"/>
        <v>1</v>
      </c>
    </row>
    <row r="52" spans="1:74" x14ac:dyDescent="0.2">
      <c r="A52" s="2">
        <v>43187</v>
      </c>
      <c r="B52" s="47" t="s">
        <v>353</v>
      </c>
      <c r="C52" s="3" t="s">
        <v>1</v>
      </c>
      <c r="D52" s="44" t="s">
        <v>354</v>
      </c>
      <c r="E52" s="4" t="s">
        <v>355</v>
      </c>
      <c r="F52" s="45" t="s">
        <v>356</v>
      </c>
      <c r="G52" s="45" t="s">
        <v>357</v>
      </c>
      <c r="H52" s="45" t="s">
        <v>358</v>
      </c>
      <c r="I52" s="45" t="str">
        <f t="shared" si="27"/>
        <v>3rd Party Application</v>
      </c>
      <c r="J52" s="10" t="str">
        <f t="shared" si="19"/>
        <v xml:space="preserve">3rd Party Application, </v>
      </c>
      <c r="K52" s="57">
        <f t="shared" si="10"/>
        <v>10000</v>
      </c>
      <c r="L52" s="46">
        <v>0</v>
      </c>
      <c r="M52" s="46">
        <v>0</v>
      </c>
      <c r="N52" s="46">
        <v>1</v>
      </c>
      <c r="O52" s="46">
        <v>0</v>
      </c>
      <c r="P52" s="46">
        <v>0</v>
      </c>
      <c r="Q52" s="46">
        <v>0</v>
      </c>
      <c r="R52" s="46">
        <v>0</v>
      </c>
      <c r="S52" s="11" t="str">
        <f t="shared" si="20"/>
        <v>Unknown, Other, or N/A</v>
      </c>
      <c r="T52" s="10" t="str">
        <f t="shared" si="21"/>
        <v xml:space="preserve">Unknown, Other, or N/A; </v>
      </c>
      <c r="U52" s="57">
        <f t="shared" si="11"/>
        <v>1</v>
      </c>
      <c r="V52" s="12">
        <v>0</v>
      </c>
      <c r="W52" s="12">
        <v>0</v>
      </c>
      <c r="X52" s="12">
        <v>0</v>
      </c>
      <c r="Y52" s="12">
        <v>0</v>
      </c>
      <c r="Z52" s="12">
        <v>0</v>
      </c>
      <c r="AA52" s="12">
        <v>0</v>
      </c>
      <c r="AB52" s="12">
        <v>1</v>
      </c>
      <c r="AC52" s="11" t="str">
        <f t="shared" si="22"/>
        <v>Supply Chain Service Provider</v>
      </c>
      <c r="AD52" s="6" t="str">
        <f t="shared" si="23"/>
        <v xml:space="preserve">Supply Chain Service Provider; </v>
      </c>
      <c r="AE52" s="91">
        <f t="shared" si="12"/>
        <v>10</v>
      </c>
      <c r="AF52" s="7">
        <v>0</v>
      </c>
      <c r="AG52" s="7">
        <v>0</v>
      </c>
      <c r="AH52" s="7">
        <v>0</v>
      </c>
      <c r="AI52" s="7">
        <v>0</v>
      </c>
      <c r="AJ52" s="7">
        <v>0</v>
      </c>
      <c r="AK52" s="7">
        <v>0</v>
      </c>
      <c r="AL52" s="7">
        <v>0</v>
      </c>
      <c r="AM52" s="7">
        <v>0</v>
      </c>
      <c r="AN52" s="7">
        <v>0</v>
      </c>
      <c r="AO52" s="7">
        <v>0</v>
      </c>
      <c r="AP52" s="7">
        <v>1</v>
      </c>
      <c r="AQ52" s="7">
        <v>0</v>
      </c>
      <c r="AR52" s="8" t="str">
        <f t="shared" si="24"/>
        <v>Credential Theft</v>
      </c>
      <c r="AS52" s="47" t="str">
        <f t="shared" si="25"/>
        <v xml:space="preserve">Credential Theft; </v>
      </c>
      <c r="AT52" s="47">
        <f t="shared" si="13"/>
        <v>1000000</v>
      </c>
      <c r="AU52" s="48">
        <v>1</v>
      </c>
      <c r="AV52" s="48">
        <v>0</v>
      </c>
      <c r="AW52" s="48">
        <v>0</v>
      </c>
      <c r="AX52" s="48">
        <v>0</v>
      </c>
      <c r="AY52" s="48">
        <v>0</v>
      </c>
      <c r="AZ52" s="48">
        <v>0</v>
      </c>
      <c r="BA52" s="48">
        <v>0</v>
      </c>
      <c r="BB52" s="10" t="str">
        <f t="shared" si="32"/>
        <v>Data Extraction; Data Damage</v>
      </c>
      <c r="BC52" s="11" t="str">
        <f t="shared" si="26"/>
        <v xml:space="preserve">Data Extraction; Data Damage; </v>
      </c>
      <c r="BD52" s="11">
        <f t="shared" si="14"/>
        <v>1000000010</v>
      </c>
      <c r="BE52" s="12">
        <v>1</v>
      </c>
      <c r="BF52" s="12">
        <v>0</v>
      </c>
      <c r="BG52" s="12">
        <v>0</v>
      </c>
      <c r="BH52" s="12">
        <v>0</v>
      </c>
      <c r="BI52" s="12">
        <v>0</v>
      </c>
      <c r="BJ52" s="12">
        <v>0</v>
      </c>
      <c r="BK52" s="12">
        <v>0</v>
      </c>
      <c r="BL52" s="12">
        <v>0</v>
      </c>
      <c r="BM52" s="12">
        <v>1</v>
      </c>
      <c r="BN52" s="12">
        <v>0</v>
      </c>
      <c r="BO52" s="49" t="s">
        <v>20</v>
      </c>
      <c r="BP52" s="50" t="s">
        <v>22</v>
      </c>
      <c r="BQ52" s="51">
        <f t="shared" si="29"/>
        <v>2018</v>
      </c>
      <c r="BR52" s="52">
        <f t="shared" si="30"/>
        <v>1</v>
      </c>
      <c r="BS52" s="59">
        <v>3</v>
      </c>
      <c r="BT52" s="59">
        <v>1</v>
      </c>
      <c r="BU52">
        <f t="shared" si="31"/>
        <v>0</v>
      </c>
    </row>
    <row r="53" spans="1:74" x14ac:dyDescent="0.2">
      <c r="A53" s="14">
        <v>41593</v>
      </c>
      <c r="B53" s="47" t="s">
        <v>359</v>
      </c>
      <c r="C53" s="15" t="s">
        <v>0</v>
      </c>
      <c r="D53" s="44" t="s">
        <v>360</v>
      </c>
      <c r="E53" s="4" t="s">
        <v>361</v>
      </c>
      <c r="F53" s="45" t="s">
        <v>362</v>
      </c>
      <c r="G53" s="45" t="s">
        <v>363</v>
      </c>
      <c r="H53" s="45" t="s">
        <v>364</v>
      </c>
      <c r="I53" s="45" t="str">
        <f t="shared" si="27"/>
        <v>3rd Party Application</v>
      </c>
      <c r="J53" s="10" t="str">
        <f t="shared" si="19"/>
        <v xml:space="preserve">3rd Party Application, </v>
      </c>
      <c r="K53" s="57">
        <f t="shared" si="10"/>
        <v>10000</v>
      </c>
      <c r="L53" s="46">
        <v>0</v>
      </c>
      <c r="M53" s="46">
        <v>0</v>
      </c>
      <c r="N53" s="46">
        <v>1</v>
      </c>
      <c r="O53" s="46">
        <v>0</v>
      </c>
      <c r="P53" s="46">
        <v>0</v>
      </c>
      <c r="Q53" s="46">
        <v>0</v>
      </c>
      <c r="R53" s="46">
        <v>0</v>
      </c>
      <c r="S53" s="11" t="str">
        <f t="shared" si="20"/>
        <v>Account Access</v>
      </c>
      <c r="T53" s="10" t="str">
        <f t="shared" si="21"/>
        <v xml:space="preserve">Account Access; </v>
      </c>
      <c r="U53" s="57">
        <f t="shared" si="11"/>
        <v>1000</v>
      </c>
      <c r="V53" s="12">
        <v>0</v>
      </c>
      <c r="W53" s="12">
        <v>0</v>
      </c>
      <c r="X53" s="12">
        <v>0</v>
      </c>
      <c r="Y53" s="12">
        <v>1</v>
      </c>
      <c r="Z53" s="12">
        <v>0</v>
      </c>
      <c r="AA53" s="12">
        <v>0</v>
      </c>
      <c r="AB53" s="12">
        <v>0</v>
      </c>
      <c r="AC53" s="11" t="str">
        <f t="shared" si="22"/>
        <v>Supply Chain Service Provider</v>
      </c>
      <c r="AD53" s="6" t="str">
        <f t="shared" si="23"/>
        <v xml:space="preserve">Supply Chain Service Provider; </v>
      </c>
      <c r="AE53" s="91">
        <f t="shared" si="12"/>
        <v>10</v>
      </c>
      <c r="AF53" s="7">
        <v>0</v>
      </c>
      <c r="AG53" s="7">
        <v>0</v>
      </c>
      <c r="AH53" s="7">
        <v>0</v>
      </c>
      <c r="AI53" s="7">
        <v>0</v>
      </c>
      <c r="AJ53" s="7">
        <v>0</v>
      </c>
      <c r="AK53" s="7">
        <v>0</v>
      </c>
      <c r="AL53" s="7">
        <v>0</v>
      </c>
      <c r="AM53" s="7">
        <v>0</v>
      </c>
      <c r="AN53" s="7">
        <v>0</v>
      </c>
      <c r="AO53" s="7">
        <v>0</v>
      </c>
      <c r="AP53" s="7">
        <v>1</v>
      </c>
      <c r="AQ53" s="7">
        <v>0</v>
      </c>
      <c r="AR53" s="8" t="str">
        <f t="shared" si="24"/>
        <v>N/A</v>
      </c>
      <c r="AS53" s="47" t="str">
        <f t="shared" si="25"/>
        <v xml:space="preserve">N/A; </v>
      </c>
      <c r="AT53" s="47">
        <f t="shared" si="13"/>
        <v>1</v>
      </c>
      <c r="AU53" s="48">
        <v>0</v>
      </c>
      <c r="AV53" s="48">
        <v>0</v>
      </c>
      <c r="AW53" s="48">
        <v>0</v>
      </c>
      <c r="AX53" s="48">
        <v>0</v>
      </c>
      <c r="AY53" s="48">
        <v>0</v>
      </c>
      <c r="AZ53" s="48">
        <v>0</v>
      </c>
      <c r="BA53" s="48">
        <v>1</v>
      </c>
      <c r="BB53" s="10" t="str">
        <f t="shared" si="32"/>
        <v>Data Extraction</v>
      </c>
      <c r="BC53" s="11" t="str">
        <f t="shared" si="26"/>
        <v xml:space="preserve">Data Extraction; </v>
      </c>
      <c r="BD53" s="11">
        <f t="shared" si="14"/>
        <v>1000000000</v>
      </c>
      <c r="BE53" s="12">
        <v>1</v>
      </c>
      <c r="BF53" s="12">
        <v>0</v>
      </c>
      <c r="BG53" s="12">
        <v>0</v>
      </c>
      <c r="BH53" s="12">
        <v>0</v>
      </c>
      <c r="BI53" s="12">
        <v>0</v>
      </c>
      <c r="BJ53" s="12">
        <v>0</v>
      </c>
      <c r="BK53" s="12">
        <v>0</v>
      </c>
      <c r="BL53" s="12">
        <v>0</v>
      </c>
      <c r="BM53" s="12">
        <v>0</v>
      </c>
      <c r="BN53" s="12">
        <v>0</v>
      </c>
      <c r="BO53" s="49" t="s">
        <v>20</v>
      </c>
      <c r="BP53" s="50" t="s">
        <v>20</v>
      </c>
      <c r="BQ53" s="51">
        <f t="shared" si="29"/>
        <v>2013</v>
      </c>
      <c r="BR53" s="52">
        <f t="shared" si="30"/>
        <v>1</v>
      </c>
      <c r="BS53" s="59">
        <v>1</v>
      </c>
      <c r="BT53" s="59">
        <v>3</v>
      </c>
      <c r="BU53">
        <f t="shared" si="31"/>
        <v>0</v>
      </c>
    </row>
    <row r="54" spans="1:74" x14ac:dyDescent="0.2">
      <c r="A54" s="2">
        <v>41996</v>
      </c>
      <c r="B54" s="47" t="s">
        <v>365</v>
      </c>
      <c r="C54" s="3" t="s">
        <v>1</v>
      </c>
      <c r="D54" s="44" t="s">
        <v>366</v>
      </c>
      <c r="E54" s="4" t="s">
        <v>367</v>
      </c>
      <c r="F54" s="45" t="s">
        <v>368</v>
      </c>
      <c r="G54" s="45" t="s">
        <v>368</v>
      </c>
      <c r="H54" s="45" t="s">
        <v>86</v>
      </c>
      <c r="I54" s="45" t="str">
        <f t="shared" si="27"/>
        <v>3rd Party Application</v>
      </c>
      <c r="J54" s="10" t="str">
        <f t="shared" si="19"/>
        <v xml:space="preserve">3rd Party Application, </v>
      </c>
      <c r="K54" s="57">
        <f t="shared" si="10"/>
        <v>10000</v>
      </c>
      <c r="L54" s="46">
        <v>0</v>
      </c>
      <c r="M54" s="46">
        <v>0</v>
      </c>
      <c r="N54" s="46">
        <v>1</v>
      </c>
      <c r="O54" s="46">
        <v>0</v>
      </c>
      <c r="P54" s="46">
        <v>0</v>
      </c>
      <c r="Q54" s="46">
        <v>0</v>
      </c>
      <c r="R54" s="46">
        <v>0</v>
      </c>
      <c r="S54" s="11" t="str">
        <f t="shared" si="20"/>
        <v>Unknown, Other, or N/A</v>
      </c>
      <c r="T54" s="10" t="str">
        <f t="shared" si="21"/>
        <v xml:space="preserve">Unknown, Other, or N/A; </v>
      </c>
      <c r="U54" s="57">
        <f t="shared" si="11"/>
        <v>1</v>
      </c>
      <c r="V54" s="12">
        <v>0</v>
      </c>
      <c r="W54" s="12">
        <v>0</v>
      </c>
      <c r="X54" s="12">
        <v>0</v>
      </c>
      <c r="Y54" s="12">
        <v>0</v>
      </c>
      <c r="Z54" s="12">
        <v>0</v>
      </c>
      <c r="AA54" s="12">
        <v>0</v>
      </c>
      <c r="AB54" s="12">
        <v>1</v>
      </c>
      <c r="AC54" s="11" t="str">
        <f t="shared" si="22"/>
        <v>Supply Chain Service Provider</v>
      </c>
      <c r="AD54" s="6" t="str">
        <f t="shared" si="23"/>
        <v xml:space="preserve">Supply Chain Service Provider; </v>
      </c>
      <c r="AE54" s="91">
        <f t="shared" si="12"/>
        <v>10</v>
      </c>
      <c r="AF54" s="7">
        <v>0</v>
      </c>
      <c r="AG54" s="7">
        <v>0</v>
      </c>
      <c r="AH54" s="7">
        <v>0</v>
      </c>
      <c r="AI54" s="7">
        <v>0</v>
      </c>
      <c r="AJ54" s="7">
        <v>0</v>
      </c>
      <c r="AK54" s="7">
        <v>0</v>
      </c>
      <c r="AL54" s="7">
        <v>0</v>
      </c>
      <c r="AM54" s="7">
        <v>0</v>
      </c>
      <c r="AN54" s="7">
        <v>0</v>
      </c>
      <c r="AO54" s="7">
        <v>0</v>
      </c>
      <c r="AP54" s="7">
        <v>1</v>
      </c>
      <c r="AQ54" s="7">
        <v>0</v>
      </c>
      <c r="AR54" s="8" t="str">
        <f t="shared" si="24"/>
        <v>Code Injection</v>
      </c>
      <c r="AS54" s="47" t="str">
        <f t="shared" si="25"/>
        <v xml:space="preserve">Code Injection; </v>
      </c>
      <c r="AT54" s="47">
        <f t="shared" si="13"/>
        <v>10</v>
      </c>
      <c r="AU54" s="48">
        <v>0</v>
      </c>
      <c r="AV54" s="48">
        <v>0</v>
      </c>
      <c r="AW54" s="48">
        <v>0</v>
      </c>
      <c r="AX54" s="48">
        <v>0</v>
      </c>
      <c r="AY54" s="48">
        <v>0</v>
      </c>
      <c r="AZ54" s="48">
        <v>1</v>
      </c>
      <c r="BA54" s="48">
        <v>0</v>
      </c>
      <c r="BB54" s="10" t="str">
        <f t="shared" si="32"/>
        <v>Unknown or Other</v>
      </c>
      <c r="BC54" s="11" t="str">
        <f t="shared" si="26"/>
        <v xml:space="preserve">Unknown or Other; </v>
      </c>
      <c r="BD54" s="11">
        <f t="shared" si="14"/>
        <v>1</v>
      </c>
      <c r="BE54" s="12">
        <v>0</v>
      </c>
      <c r="BF54" s="12">
        <v>0</v>
      </c>
      <c r="BG54" s="12">
        <v>0</v>
      </c>
      <c r="BH54" s="12">
        <v>0</v>
      </c>
      <c r="BI54" s="12">
        <v>0</v>
      </c>
      <c r="BJ54" s="12">
        <v>0</v>
      </c>
      <c r="BK54" s="12">
        <v>0</v>
      </c>
      <c r="BL54" s="12">
        <v>0</v>
      </c>
      <c r="BM54" s="12">
        <v>0</v>
      </c>
      <c r="BN54" s="12">
        <v>1</v>
      </c>
      <c r="BO54" s="49" t="s">
        <v>22</v>
      </c>
      <c r="BP54" s="50" t="s">
        <v>22</v>
      </c>
      <c r="BQ54" s="51">
        <f t="shared" si="29"/>
        <v>2014</v>
      </c>
      <c r="BR54" s="52">
        <f t="shared" si="30"/>
        <v>1</v>
      </c>
      <c r="BS54" s="59">
        <v>3</v>
      </c>
      <c r="BT54" s="59">
        <v>1</v>
      </c>
      <c r="BU54">
        <f t="shared" si="31"/>
        <v>0</v>
      </c>
    </row>
    <row r="55" spans="1:74" x14ac:dyDescent="0.2">
      <c r="A55" s="2">
        <v>43581</v>
      </c>
      <c r="B55" s="47" t="s">
        <v>369</v>
      </c>
      <c r="C55" s="3" t="s">
        <v>1</v>
      </c>
      <c r="D55" s="44" t="s">
        <v>370</v>
      </c>
      <c r="E55" s="4" t="s">
        <v>371</v>
      </c>
      <c r="F55" s="45" t="s">
        <v>369</v>
      </c>
      <c r="G55" s="45" t="s">
        <v>372</v>
      </c>
      <c r="H55" s="45" t="s">
        <v>373</v>
      </c>
      <c r="I55" s="45" t="str">
        <f t="shared" si="27"/>
        <v>3rd Party Application</v>
      </c>
      <c r="J55" s="10" t="str">
        <f t="shared" si="19"/>
        <v xml:space="preserve">3rd Party Application, </v>
      </c>
      <c r="K55" s="57">
        <f t="shared" si="10"/>
        <v>10000</v>
      </c>
      <c r="L55" s="46">
        <v>0</v>
      </c>
      <c r="M55" s="46">
        <v>0</v>
      </c>
      <c r="N55" s="46">
        <v>1</v>
      </c>
      <c r="O55" s="46">
        <v>0</v>
      </c>
      <c r="P55" s="46">
        <v>0</v>
      </c>
      <c r="Q55" s="46">
        <v>0</v>
      </c>
      <c r="R55" s="46">
        <v>0</v>
      </c>
      <c r="S55" s="11" t="str">
        <f t="shared" si="20"/>
        <v>Default Password Exploit</v>
      </c>
      <c r="T55" s="10" t="str">
        <f t="shared" si="21"/>
        <v xml:space="preserve">Default Password Exploit; </v>
      </c>
      <c r="U55" s="57">
        <f t="shared" si="11"/>
        <v>10000</v>
      </c>
      <c r="V55" s="12">
        <v>0</v>
      </c>
      <c r="W55" s="12">
        <v>0</v>
      </c>
      <c r="X55" s="12">
        <v>1</v>
      </c>
      <c r="Y55" s="12">
        <v>0</v>
      </c>
      <c r="Z55" s="12">
        <v>0</v>
      </c>
      <c r="AA55" s="12">
        <v>0</v>
      </c>
      <c r="AB55" s="12">
        <v>0</v>
      </c>
      <c r="AC55" s="11" t="str">
        <f t="shared" si="22"/>
        <v>Supply Chain Service Provider</v>
      </c>
      <c r="AD55" s="6" t="str">
        <f t="shared" si="23"/>
        <v xml:space="preserve">Supply Chain Service Provider; </v>
      </c>
      <c r="AE55" s="91">
        <f t="shared" si="12"/>
        <v>10</v>
      </c>
      <c r="AF55" s="7">
        <v>0</v>
      </c>
      <c r="AG55" s="7">
        <v>0</v>
      </c>
      <c r="AH55" s="7">
        <v>0</v>
      </c>
      <c r="AI55" s="7">
        <v>0</v>
      </c>
      <c r="AJ55" s="7">
        <v>0</v>
      </c>
      <c r="AK55" s="7">
        <v>0</v>
      </c>
      <c r="AL55" s="7">
        <v>0</v>
      </c>
      <c r="AM55" s="7">
        <v>0</v>
      </c>
      <c r="AN55" s="7">
        <v>0</v>
      </c>
      <c r="AO55" s="7">
        <v>0</v>
      </c>
      <c r="AP55" s="7">
        <v>1</v>
      </c>
      <c r="AQ55" s="7">
        <v>0</v>
      </c>
      <c r="AR55" s="8" t="str">
        <f t="shared" si="24"/>
        <v>Credential Theft; Certificate Theft; Default Password</v>
      </c>
      <c r="AS55" s="47" t="str">
        <f t="shared" si="25"/>
        <v xml:space="preserve">Credential Theft; Certificate Theft; Default Password; </v>
      </c>
      <c r="AT55" s="47">
        <f t="shared" si="13"/>
        <v>1100100</v>
      </c>
      <c r="AU55" s="48">
        <v>1</v>
      </c>
      <c r="AV55" s="48">
        <v>1</v>
      </c>
      <c r="AW55" s="48">
        <v>0</v>
      </c>
      <c r="AX55" s="48">
        <v>0</v>
      </c>
      <c r="AY55" s="48">
        <v>1</v>
      </c>
      <c r="AZ55" s="48">
        <v>0</v>
      </c>
      <c r="BA55" s="48">
        <v>0</v>
      </c>
      <c r="BB55" s="10" t="str">
        <f t="shared" si="32"/>
        <v>Data Extraction; Backdoor Access</v>
      </c>
      <c r="BC55" s="11" t="str">
        <f t="shared" si="26"/>
        <v xml:space="preserve">Data Extraction; Backdoor Access; </v>
      </c>
      <c r="BD55" s="11">
        <f t="shared" si="14"/>
        <v>1010000000</v>
      </c>
      <c r="BE55" s="12">
        <v>1</v>
      </c>
      <c r="BF55" s="12">
        <v>0</v>
      </c>
      <c r="BG55" s="12">
        <v>1</v>
      </c>
      <c r="BH55" s="12">
        <v>0</v>
      </c>
      <c r="BI55" s="12">
        <v>0</v>
      </c>
      <c r="BJ55" s="12">
        <v>0</v>
      </c>
      <c r="BK55" s="12">
        <v>0</v>
      </c>
      <c r="BL55" s="12">
        <v>0</v>
      </c>
      <c r="BM55" s="12">
        <v>0</v>
      </c>
      <c r="BN55" s="12">
        <v>0</v>
      </c>
      <c r="BO55" s="49" t="s">
        <v>22</v>
      </c>
      <c r="BP55" s="50" t="s">
        <v>22</v>
      </c>
      <c r="BQ55" s="51">
        <f t="shared" si="29"/>
        <v>2019</v>
      </c>
      <c r="BR55" s="52">
        <f t="shared" si="30"/>
        <v>1</v>
      </c>
      <c r="BS55" s="59">
        <v>3</v>
      </c>
      <c r="BT55" s="59">
        <v>1</v>
      </c>
      <c r="BU55">
        <f t="shared" si="31"/>
        <v>0</v>
      </c>
    </row>
    <row r="56" spans="1:74" x14ac:dyDescent="0.2">
      <c r="A56" s="14">
        <v>42055</v>
      </c>
      <c r="B56" s="47" t="s">
        <v>374</v>
      </c>
      <c r="C56" s="3" t="s">
        <v>1</v>
      </c>
      <c r="D56" s="44" t="s">
        <v>375</v>
      </c>
      <c r="E56" s="18" t="s">
        <v>376</v>
      </c>
      <c r="F56" s="45" t="s">
        <v>374</v>
      </c>
      <c r="G56" s="45" t="s">
        <v>377</v>
      </c>
      <c r="H56" s="45" t="s">
        <v>378</v>
      </c>
      <c r="I56" s="45" t="str">
        <f t="shared" si="27"/>
        <v>3rd Party Application</v>
      </c>
      <c r="J56" s="10" t="str">
        <f t="shared" si="19"/>
        <v xml:space="preserve">3rd Party Application, </v>
      </c>
      <c r="K56" s="57">
        <f t="shared" si="10"/>
        <v>10000</v>
      </c>
      <c r="L56" s="46">
        <v>0</v>
      </c>
      <c r="M56" s="46">
        <v>0</v>
      </c>
      <c r="N56" s="46">
        <v>1</v>
      </c>
      <c r="O56" s="46">
        <v>0</v>
      </c>
      <c r="P56" s="46">
        <v>0</v>
      </c>
      <c r="Q56" s="46">
        <v>0</v>
      </c>
      <c r="R56" s="46">
        <v>0</v>
      </c>
      <c r="S56" s="11" t="str">
        <f t="shared" si="20"/>
        <v>Unknown, Other, or N/A</v>
      </c>
      <c r="T56" s="10" t="str">
        <f t="shared" si="21"/>
        <v xml:space="preserve">Unknown, Other, or N/A; </v>
      </c>
      <c r="U56" s="57">
        <f t="shared" si="11"/>
        <v>1</v>
      </c>
      <c r="V56" s="12">
        <v>0</v>
      </c>
      <c r="W56" s="12">
        <v>0</v>
      </c>
      <c r="X56" s="12">
        <v>0</v>
      </c>
      <c r="Y56" s="12">
        <v>0</v>
      </c>
      <c r="Z56" s="12">
        <v>0</v>
      </c>
      <c r="AA56" s="12">
        <v>0</v>
      </c>
      <c r="AB56" s="12">
        <v>1</v>
      </c>
      <c r="AC56" s="11" t="str">
        <f t="shared" si="22"/>
        <v>Supply Chain Service Provider</v>
      </c>
      <c r="AD56" s="6" t="str">
        <f t="shared" si="23"/>
        <v xml:space="preserve">Supply Chain Service Provider; </v>
      </c>
      <c r="AE56" s="91">
        <f t="shared" si="12"/>
        <v>10</v>
      </c>
      <c r="AF56" s="7">
        <v>0</v>
      </c>
      <c r="AG56" s="7">
        <v>0</v>
      </c>
      <c r="AH56" s="7">
        <v>0</v>
      </c>
      <c r="AI56" s="7">
        <v>0</v>
      </c>
      <c r="AJ56" s="7">
        <v>0</v>
      </c>
      <c r="AK56" s="7">
        <v>0</v>
      </c>
      <c r="AL56" s="7">
        <v>0</v>
      </c>
      <c r="AM56" s="7">
        <v>0</v>
      </c>
      <c r="AN56" s="7">
        <v>0</v>
      </c>
      <c r="AO56" s="7">
        <v>0</v>
      </c>
      <c r="AP56" s="7">
        <v>1</v>
      </c>
      <c r="AQ56" s="7">
        <v>0</v>
      </c>
      <c r="AR56" s="8" t="str">
        <f t="shared" si="24"/>
        <v>Credential Theft</v>
      </c>
      <c r="AS56" s="47" t="str">
        <f t="shared" si="25"/>
        <v xml:space="preserve">Credential Theft; </v>
      </c>
      <c r="AT56" s="47">
        <f t="shared" si="13"/>
        <v>1000000</v>
      </c>
      <c r="AU56" s="48">
        <v>1</v>
      </c>
      <c r="AV56" s="48">
        <v>0</v>
      </c>
      <c r="AW56" s="48">
        <v>0</v>
      </c>
      <c r="AX56" s="48">
        <v>0</v>
      </c>
      <c r="AY56" s="48">
        <v>0</v>
      </c>
      <c r="AZ56" s="48">
        <v>0</v>
      </c>
      <c r="BA56" s="48">
        <v>0</v>
      </c>
      <c r="BB56" s="10" t="str">
        <f t="shared" si="32"/>
        <v>Data Extraction</v>
      </c>
      <c r="BC56" s="11" t="str">
        <f t="shared" si="26"/>
        <v xml:space="preserve">Data Extraction; </v>
      </c>
      <c r="BD56" s="11">
        <f t="shared" si="14"/>
        <v>1000000000</v>
      </c>
      <c r="BE56" s="12">
        <v>1</v>
      </c>
      <c r="BF56" s="12">
        <v>0</v>
      </c>
      <c r="BG56" s="12">
        <v>0</v>
      </c>
      <c r="BH56" s="12">
        <v>0</v>
      </c>
      <c r="BI56" s="12">
        <v>0</v>
      </c>
      <c r="BJ56" s="12">
        <v>0</v>
      </c>
      <c r="BK56" s="12">
        <v>0</v>
      </c>
      <c r="BL56" s="12">
        <v>0</v>
      </c>
      <c r="BM56" s="12">
        <v>0</v>
      </c>
      <c r="BN56" s="12">
        <v>0</v>
      </c>
      <c r="BO56" s="49" t="s">
        <v>22</v>
      </c>
      <c r="BP56" s="50" t="s">
        <v>22</v>
      </c>
      <c r="BQ56" s="51">
        <f t="shared" si="29"/>
        <v>2015</v>
      </c>
      <c r="BR56" s="52">
        <f t="shared" si="30"/>
        <v>1</v>
      </c>
      <c r="BS56" s="59">
        <v>3</v>
      </c>
      <c r="BT56" s="59">
        <v>1</v>
      </c>
      <c r="BU56">
        <f t="shared" si="31"/>
        <v>0</v>
      </c>
    </row>
    <row r="57" spans="1:74" x14ac:dyDescent="0.2">
      <c r="A57" s="53">
        <v>43922</v>
      </c>
      <c r="B57" s="47" t="s">
        <v>379</v>
      </c>
      <c r="C57" s="15" t="s">
        <v>0</v>
      </c>
      <c r="D57" s="54" t="s">
        <v>380</v>
      </c>
      <c r="E57" s="55" t="s">
        <v>381</v>
      </c>
      <c r="F57" s="45" t="s">
        <v>382</v>
      </c>
      <c r="G57" s="45" t="s">
        <v>383</v>
      </c>
      <c r="H57" s="45" t="s">
        <v>384</v>
      </c>
      <c r="I57" s="45" t="str">
        <f t="shared" si="27"/>
        <v>3rd Party Application</v>
      </c>
      <c r="J57" s="10" t="str">
        <f t="shared" si="19"/>
        <v xml:space="preserve">3rd Party Application, </v>
      </c>
      <c r="K57" s="57">
        <f t="shared" si="10"/>
        <v>10000</v>
      </c>
      <c r="L57" s="46">
        <v>0</v>
      </c>
      <c r="M57" s="46">
        <v>0</v>
      </c>
      <c r="N57" s="46">
        <v>1</v>
      </c>
      <c r="O57" s="46">
        <v>0</v>
      </c>
      <c r="P57" s="46">
        <v>0</v>
      </c>
      <c r="Q57" s="46">
        <v>0</v>
      </c>
      <c r="R57" s="46">
        <v>0</v>
      </c>
      <c r="S57" s="11" t="str">
        <f t="shared" si="20"/>
        <v>Self-signed/Unsigned</v>
      </c>
      <c r="T57" s="10" t="str">
        <f t="shared" si="21"/>
        <v xml:space="preserve">Self-signed/Unsigned; </v>
      </c>
      <c r="U57" s="57">
        <f t="shared" si="11"/>
        <v>100</v>
      </c>
      <c r="V57" s="12">
        <v>0</v>
      </c>
      <c r="W57" s="12">
        <v>0</v>
      </c>
      <c r="X57" s="12">
        <v>0</v>
      </c>
      <c r="Y57" s="12">
        <v>0</v>
      </c>
      <c r="Z57" s="12">
        <v>1</v>
      </c>
      <c r="AA57" s="12">
        <v>0</v>
      </c>
      <c r="AB57" s="12">
        <v>0</v>
      </c>
      <c r="AC57" s="11" t="str">
        <f t="shared" si="22"/>
        <v>Supply Chain Service Provider</v>
      </c>
      <c r="AD57" s="6" t="str">
        <f t="shared" si="23"/>
        <v xml:space="preserve">Supply Chain Service Provider; </v>
      </c>
      <c r="AE57" s="91">
        <f t="shared" si="12"/>
        <v>10</v>
      </c>
      <c r="AF57" s="7">
        <v>0</v>
      </c>
      <c r="AG57" s="7">
        <v>0</v>
      </c>
      <c r="AH57" s="7">
        <v>0</v>
      </c>
      <c r="AI57" s="7">
        <v>0</v>
      </c>
      <c r="AJ57" s="7">
        <v>0</v>
      </c>
      <c r="AK57" s="7">
        <v>0</v>
      </c>
      <c r="AL57" s="7">
        <v>0</v>
      </c>
      <c r="AM57" s="7">
        <v>0</v>
      </c>
      <c r="AN57" s="7">
        <v>0</v>
      </c>
      <c r="AO57" s="7">
        <v>0</v>
      </c>
      <c r="AP57" s="7">
        <v>1</v>
      </c>
      <c r="AQ57" s="7">
        <v>0</v>
      </c>
      <c r="AR57" s="8" t="str">
        <f t="shared" si="24"/>
        <v>N/A</v>
      </c>
      <c r="AS57" s="47" t="str">
        <f t="shared" si="25"/>
        <v xml:space="preserve">N/A; </v>
      </c>
      <c r="AT57" s="47">
        <f t="shared" si="13"/>
        <v>1</v>
      </c>
      <c r="AU57" s="48">
        <v>0</v>
      </c>
      <c r="AV57" s="48">
        <v>0</v>
      </c>
      <c r="AW57" s="48">
        <v>0</v>
      </c>
      <c r="AX57" s="48">
        <v>0</v>
      </c>
      <c r="AY57" s="48">
        <v>0</v>
      </c>
      <c r="AZ57" s="48">
        <v>0</v>
      </c>
      <c r="BA57" s="48">
        <v>1</v>
      </c>
      <c r="BB57" s="10" t="str">
        <f t="shared" si="32"/>
        <v>Data Extraction; Backdoor Access; Remote Code Execution/Download</v>
      </c>
      <c r="BC57" s="11" t="str">
        <f t="shared" si="26"/>
        <v xml:space="preserve">Data Extraction; Backdoor Access; Remote Code Execution/Download; </v>
      </c>
      <c r="BD57" s="11">
        <f t="shared" si="14"/>
        <v>1010100000</v>
      </c>
      <c r="BE57" s="12">
        <v>1</v>
      </c>
      <c r="BF57" s="12">
        <v>0</v>
      </c>
      <c r="BG57" s="12">
        <v>1</v>
      </c>
      <c r="BH57" s="12">
        <v>0</v>
      </c>
      <c r="BI57" s="12">
        <v>1</v>
      </c>
      <c r="BJ57" s="12">
        <v>0</v>
      </c>
      <c r="BK57" s="12">
        <v>0</v>
      </c>
      <c r="BL57" s="12">
        <v>0</v>
      </c>
      <c r="BM57" s="12">
        <v>0</v>
      </c>
      <c r="BN57" s="12">
        <v>0</v>
      </c>
      <c r="BO57" s="49" t="s">
        <v>20</v>
      </c>
      <c r="BP57" s="50" t="s">
        <v>18</v>
      </c>
      <c r="BQ57" s="59">
        <v>2020</v>
      </c>
      <c r="BR57" s="52">
        <f t="shared" si="30"/>
        <v>1</v>
      </c>
      <c r="BS57" s="59">
        <v>2</v>
      </c>
      <c r="BT57" s="59">
        <v>3</v>
      </c>
      <c r="BU57" s="47">
        <f t="shared" si="31"/>
        <v>0</v>
      </c>
      <c r="BV57" s="47"/>
    </row>
    <row r="58" spans="1:74" x14ac:dyDescent="0.2">
      <c r="A58" s="14">
        <v>43759</v>
      </c>
      <c r="B58" s="47" t="s">
        <v>385</v>
      </c>
      <c r="C58" s="15" t="s">
        <v>0</v>
      </c>
      <c r="D58" s="44" t="s">
        <v>386</v>
      </c>
      <c r="E58" s="17" t="s">
        <v>387</v>
      </c>
      <c r="F58" s="45" t="s">
        <v>388</v>
      </c>
      <c r="G58" s="45" t="s">
        <v>389</v>
      </c>
      <c r="H58" s="45" t="s">
        <v>390</v>
      </c>
      <c r="I58" s="45" t="str">
        <f t="shared" si="27"/>
        <v>3rd Party Application</v>
      </c>
      <c r="J58" s="10" t="str">
        <f t="shared" si="19"/>
        <v xml:space="preserve">3rd Party Application, </v>
      </c>
      <c r="K58" s="57">
        <f t="shared" si="10"/>
        <v>10000</v>
      </c>
      <c r="L58" s="46">
        <v>0</v>
      </c>
      <c r="M58" s="46">
        <v>0</v>
      </c>
      <c r="N58" s="46">
        <v>1</v>
      </c>
      <c r="O58" s="46">
        <v>0</v>
      </c>
      <c r="P58" s="46">
        <v>0</v>
      </c>
      <c r="Q58" s="46">
        <v>0</v>
      </c>
      <c r="R58" s="46">
        <v>0</v>
      </c>
      <c r="S58" s="11" t="str">
        <f t="shared" si="20"/>
        <v>Stolen/Purchased Certificate; Account Access</v>
      </c>
      <c r="T58" s="10" t="str">
        <f t="shared" si="21"/>
        <v xml:space="preserve">Stolen/Purchased Certificate; Account Access; </v>
      </c>
      <c r="U58" s="57">
        <f t="shared" si="11"/>
        <v>1001000</v>
      </c>
      <c r="V58" s="12">
        <v>1</v>
      </c>
      <c r="W58" s="12">
        <v>0</v>
      </c>
      <c r="X58" s="12">
        <v>0</v>
      </c>
      <c r="Y58" s="12">
        <v>1</v>
      </c>
      <c r="Z58" s="12">
        <v>0</v>
      </c>
      <c r="AA58" s="12">
        <v>0</v>
      </c>
      <c r="AB58" s="12">
        <v>0</v>
      </c>
      <c r="AC58" s="11" t="str">
        <f t="shared" si="22"/>
        <v>Supply Chain Service Provider</v>
      </c>
      <c r="AD58" s="6" t="str">
        <f t="shared" si="23"/>
        <v xml:space="preserve">Supply Chain Service Provider; </v>
      </c>
      <c r="AE58" s="91">
        <f t="shared" si="12"/>
        <v>10</v>
      </c>
      <c r="AF58" s="7">
        <v>0</v>
      </c>
      <c r="AG58" s="7">
        <v>0</v>
      </c>
      <c r="AH58" s="7">
        <v>0</v>
      </c>
      <c r="AI58" s="7">
        <v>0</v>
      </c>
      <c r="AJ58" s="7">
        <v>0</v>
      </c>
      <c r="AK58" s="7">
        <v>0</v>
      </c>
      <c r="AL58" s="7">
        <v>0</v>
      </c>
      <c r="AM58" s="7">
        <v>0</v>
      </c>
      <c r="AN58" s="7">
        <v>0</v>
      </c>
      <c r="AO58" s="7">
        <v>0</v>
      </c>
      <c r="AP58" s="7">
        <v>1</v>
      </c>
      <c r="AQ58" s="7">
        <v>0</v>
      </c>
      <c r="AR58" s="8" t="str">
        <f t="shared" si="24"/>
        <v>N/A</v>
      </c>
      <c r="AS58" s="47" t="str">
        <f t="shared" si="25"/>
        <v xml:space="preserve">N/A; </v>
      </c>
      <c r="AT58" s="47">
        <f t="shared" si="13"/>
        <v>1</v>
      </c>
      <c r="AU58" s="48">
        <v>0</v>
      </c>
      <c r="AV58" s="48">
        <v>0</v>
      </c>
      <c r="AW58" s="48">
        <v>0</v>
      </c>
      <c r="AX58" s="48">
        <v>0</v>
      </c>
      <c r="AY58" s="48">
        <v>0</v>
      </c>
      <c r="AZ58" s="48">
        <v>0</v>
      </c>
      <c r="BA58" s="48">
        <v>1</v>
      </c>
      <c r="BB58" s="10" t="str">
        <f t="shared" si="32"/>
        <v>Data Extraction; Backdoor Access</v>
      </c>
      <c r="BC58" s="11" t="str">
        <f t="shared" si="26"/>
        <v xml:space="preserve">Data Extraction; Backdoor Access; </v>
      </c>
      <c r="BD58" s="11">
        <f t="shared" si="14"/>
        <v>1010000000</v>
      </c>
      <c r="BE58" s="12">
        <v>1</v>
      </c>
      <c r="BF58" s="12">
        <v>0</v>
      </c>
      <c r="BG58" s="12">
        <v>1</v>
      </c>
      <c r="BH58" s="12">
        <v>0</v>
      </c>
      <c r="BI58" s="12">
        <v>0</v>
      </c>
      <c r="BJ58" s="12">
        <v>0</v>
      </c>
      <c r="BK58" s="12">
        <v>0</v>
      </c>
      <c r="BL58" s="12">
        <v>0</v>
      </c>
      <c r="BM58" s="12">
        <v>0</v>
      </c>
      <c r="BN58" s="12">
        <v>0</v>
      </c>
      <c r="BO58" s="49" t="s">
        <v>20</v>
      </c>
      <c r="BP58" s="50" t="s">
        <v>20</v>
      </c>
      <c r="BQ58" s="51">
        <f>YEAR(A58)</f>
        <v>2019</v>
      </c>
      <c r="BR58" s="52">
        <f t="shared" si="30"/>
        <v>1</v>
      </c>
      <c r="BS58" s="59">
        <v>3</v>
      </c>
      <c r="BT58" s="59">
        <v>3</v>
      </c>
      <c r="BU58">
        <f t="shared" si="31"/>
        <v>0</v>
      </c>
    </row>
    <row r="59" spans="1:74" x14ac:dyDescent="0.2">
      <c r="A59" s="2">
        <v>43291</v>
      </c>
      <c r="B59" s="47" t="s">
        <v>391</v>
      </c>
      <c r="C59" s="3" t="s">
        <v>0</v>
      </c>
      <c r="D59" s="44" t="s">
        <v>392</v>
      </c>
      <c r="E59" s="78" t="s">
        <v>393</v>
      </c>
      <c r="F59" s="45" t="s">
        <v>394</v>
      </c>
      <c r="G59" s="45" t="s">
        <v>395</v>
      </c>
      <c r="H59" s="45" t="s">
        <v>396</v>
      </c>
      <c r="I59" s="45" t="str">
        <f t="shared" si="27"/>
        <v>3rd Party Application</v>
      </c>
      <c r="J59" s="10" t="str">
        <f t="shared" si="19"/>
        <v xml:space="preserve">3rd Party Application, </v>
      </c>
      <c r="K59" s="57">
        <f t="shared" si="10"/>
        <v>10000</v>
      </c>
      <c r="L59" s="46">
        <v>0</v>
      </c>
      <c r="M59" s="46">
        <v>0</v>
      </c>
      <c r="N59" s="46">
        <v>1</v>
      </c>
      <c r="O59" s="46">
        <v>0</v>
      </c>
      <c r="P59" s="46">
        <v>0</v>
      </c>
      <c r="Q59" s="46">
        <v>0</v>
      </c>
      <c r="R59" s="46">
        <v>0</v>
      </c>
      <c r="S59" s="11" t="str">
        <f t="shared" si="20"/>
        <v>Pre-signature Insertion; Unknown, Other, or N/A</v>
      </c>
      <c r="T59" s="10" t="str">
        <f t="shared" si="21"/>
        <v xml:space="preserve">Pre-signature Insertion; Unknown, Other, or N/A; </v>
      </c>
      <c r="U59" s="57">
        <f t="shared" si="11"/>
        <v>100001</v>
      </c>
      <c r="V59" s="12">
        <v>0</v>
      </c>
      <c r="W59" s="12">
        <v>1</v>
      </c>
      <c r="X59" s="12">
        <v>0</v>
      </c>
      <c r="Y59" s="12">
        <v>0</v>
      </c>
      <c r="Z59" s="12">
        <v>0</v>
      </c>
      <c r="AA59" s="12">
        <v>0</v>
      </c>
      <c r="AB59" s="12">
        <v>1</v>
      </c>
      <c r="AC59" s="11" t="str">
        <f t="shared" si="22"/>
        <v>Supply Chain Service Provider</v>
      </c>
      <c r="AD59" s="6" t="str">
        <f t="shared" si="23"/>
        <v xml:space="preserve">Supply Chain Service Provider; </v>
      </c>
      <c r="AE59" s="91">
        <f t="shared" si="12"/>
        <v>10</v>
      </c>
      <c r="AF59" s="7">
        <v>0</v>
      </c>
      <c r="AG59" s="7">
        <v>0</v>
      </c>
      <c r="AH59" s="7">
        <v>0</v>
      </c>
      <c r="AI59" s="7">
        <v>0</v>
      </c>
      <c r="AJ59" s="7">
        <v>0</v>
      </c>
      <c r="AK59" s="7">
        <v>0</v>
      </c>
      <c r="AL59" s="7">
        <v>0</v>
      </c>
      <c r="AM59" s="7">
        <v>0</v>
      </c>
      <c r="AN59" s="7">
        <v>0</v>
      </c>
      <c r="AO59" s="7">
        <v>0</v>
      </c>
      <c r="AP59" s="7">
        <v>1</v>
      </c>
      <c r="AQ59" s="7">
        <v>0</v>
      </c>
      <c r="AR59" s="8" t="str">
        <f t="shared" si="24"/>
        <v>N/A</v>
      </c>
      <c r="AS59" s="47" t="str">
        <f t="shared" si="25"/>
        <v xml:space="preserve">N/A; </v>
      </c>
      <c r="AT59" s="47">
        <f t="shared" si="13"/>
        <v>1</v>
      </c>
      <c r="AU59" s="48">
        <v>0</v>
      </c>
      <c r="AV59" s="48">
        <v>0</v>
      </c>
      <c r="AW59" s="48">
        <v>0</v>
      </c>
      <c r="AX59" s="48">
        <v>0</v>
      </c>
      <c r="AY59" s="48">
        <v>0</v>
      </c>
      <c r="AZ59" s="48">
        <v>0</v>
      </c>
      <c r="BA59" s="48">
        <v>1</v>
      </c>
      <c r="BB59" s="10" t="str">
        <f t="shared" si="32"/>
        <v>Data Extraction</v>
      </c>
      <c r="BC59" s="11" t="str">
        <f t="shared" si="26"/>
        <v xml:space="preserve">Data Extraction; </v>
      </c>
      <c r="BD59" s="11">
        <f t="shared" si="14"/>
        <v>1000000000</v>
      </c>
      <c r="BE59" s="12">
        <v>1</v>
      </c>
      <c r="BF59" s="12">
        <v>0</v>
      </c>
      <c r="BG59" s="12">
        <v>0</v>
      </c>
      <c r="BH59" s="12">
        <v>0</v>
      </c>
      <c r="BI59" s="12">
        <v>0</v>
      </c>
      <c r="BJ59" s="12">
        <v>0</v>
      </c>
      <c r="BK59" s="12">
        <v>0</v>
      </c>
      <c r="BL59" s="12">
        <v>0</v>
      </c>
      <c r="BM59" s="12">
        <v>0</v>
      </c>
      <c r="BN59" s="12">
        <v>0</v>
      </c>
      <c r="BO59" s="49" t="s">
        <v>397</v>
      </c>
      <c r="BP59" s="50" t="s">
        <v>19</v>
      </c>
      <c r="BQ59" s="51">
        <f>YEAR(A59)</f>
        <v>2018</v>
      </c>
      <c r="BR59" s="52">
        <f t="shared" si="30"/>
        <v>1</v>
      </c>
      <c r="BS59" s="59">
        <v>3</v>
      </c>
      <c r="BT59" s="59">
        <v>1</v>
      </c>
      <c r="BU59">
        <f t="shared" si="31"/>
        <v>0</v>
      </c>
    </row>
    <row r="60" spans="1:74" x14ac:dyDescent="0.2">
      <c r="A60" s="53">
        <v>43915</v>
      </c>
      <c r="B60" s="47" t="s">
        <v>398</v>
      </c>
      <c r="C60" s="15" t="s">
        <v>0</v>
      </c>
      <c r="D60" s="54" t="s">
        <v>399</v>
      </c>
      <c r="E60" s="55" t="s">
        <v>400</v>
      </c>
      <c r="F60" s="45" t="s">
        <v>401</v>
      </c>
      <c r="G60" s="45" t="s">
        <v>402</v>
      </c>
      <c r="H60" s="45" t="s">
        <v>403</v>
      </c>
      <c r="I60" s="45" t="str">
        <f t="shared" si="27"/>
        <v>3rd Party Application</v>
      </c>
      <c r="J60" s="10" t="str">
        <f t="shared" si="19"/>
        <v xml:space="preserve">3rd Party Application, </v>
      </c>
      <c r="K60" s="57">
        <f t="shared" si="10"/>
        <v>10000</v>
      </c>
      <c r="L60" s="46">
        <v>0</v>
      </c>
      <c r="M60" s="46">
        <v>0</v>
      </c>
      <c r="N60" s="46">
        <v>1</v>
      </c>
      <c r="O60" s="46">
        <v>0</v>
      </c>
      <c r="P60" s="46">
        <v>0</v>
      </c>
      <c r="Q60" s="46">
        <v>0</v>
      </c>
      <c r="R60" s="46">
        <v>0</v>
      </c>
      <c r="S60" s="11" t="str">
        <f t="shared" si="20"/>
        <v>Account Access</v>
      </c>
      <c r="T60" s="10" t="str">
        <f t="shared" si="21"/>
        <v xml:space="preserve">Account Access; </v>
      </c>
      <c r="U60" s="57">
        <f t="shared" si="11"/>
        <v>1000</v>
      </c>
      <c r="V60" s="12">
        <v>0</v>
      </c>
      <c r="W60" s="12">
        <v>0</v>
      </c>
      <c r="X60" s="12">
        <v>0</v>
      </c>
      <c r="Y60" s="12">
        <v>1</v>
      </c>
      <c r="Z60" s="12">
        <v>0</v>
      </c>
      <c r="AA60" s="12">
        <v>0</v>
      </c>
      <c r="AB60" s="12">
        <v>0</v>
      </c>
      <c r="AC60" s="11" t="str">
        <f t="shared" si="22"/>
        <v>Supply Chain Service Provider</v>
      </c>
      <c r="AD60" s="6" t="str">
        <f t="shared" si="23"/>
        <v xml:space="preserve">Supply Chain Service Provider; </v>
      </c>
      <c r="AE60" s="91">
        <f t="shared" si="12"/>
        <v>10</v>
      </c>
      <c r="AF60" s="7">
        <v>0</v>
      </c>
      <c r="AG60" s="7">
        <v>0</v>
      </c>
      <c r="AH60" s="7">
        <v>0</v>
      </c>
      <c r="AI60" s="7">
        <v>0</v>
      </c>
      <c r="AJ60" s="7">
        <v>0</v>
      </c>
      <c r="AK60" s="7">
        <v>0</v>
      </c>
      <c r="AL60" s="7">
        <v>0</v>
      </c>
      <c r="AM60" s="7">
        <v>0</v>
      </c>
      <c r="AN60" s="7">
        <v>0</v>
      </c>
      <c r="AO60" s="7">
        <v>0</v>
      </c>
      <c r="AP60" s="7">
        <v>1</v>
      </c>
      <c r="AQ60" s="7">
        <v>0</v>
      </c>
      <c r="AR60" s="8" t="str">
        <f t="shared" si="24"/>
        <v>N/A</v>
      </c>
      <c r="AS60" s="47" t="str">
        <f t="shared" si="25"/>
        <v xml:space="preserve">N/A; </v>
      </c>
      <c r="AT60" s="47">
        <f t="shared" si="13"/>
        <v>1</v>
      </c>
      <c r="AU60" s="48">
        <v>0</v>
      </c>
      <c r="AV60" s="48">
        <v>0</v>
      </c>
      <c r="AW60" s="48">
        <v>0</v>
      </c>
      <c r="AX60" s="48">
        <v>0</v>
      </c>
      <c r="AY60" s="48">
        <v>0</v>
      </c>
      <c r="AZ60" s="48">
        <v>0</v>
      </c>
      <c r="BA60" s="48">
        <v>1</v>
      </c>
      <c r="BB60" s="10" t="str">
        <f t="shared" si="32"/>
        <v>Data Extraction; Remote Code Execution/Download</v>
      </c>
      <c r="BC60" s="11" t="str">
        <f t="shared" si="26"/>
        <v xml:space="preserve">Data Extraction; Remote Code Execution/Download; </v>
      </c>
      <c r="BD60" s="11">
        <f t="shared" si="14"/>
        <v>1000100000</v>
      </c>
      <c r="BE60" s="12">
        <v>1</v>
      </c>
      <c r="BF60" s="12">
        <v>0</v>
      </c>
      <c r="BG60" s="12">
        <v>0</v>
      </c>
      <c r="BH60" s="12">
        <v>0</v>
      </c>
      <c r="BI60" s="12">
        <v>1</v>
      </c>
      <c r="BJ60" s="12">
        <v>0</v>
      </c>
      <c r="BK60" s="12">
        <v>0</v>
      </c>
      <c r="BL60" s="12">
        <v>0</v>
      </c>
      <c r="BM60" s="12">
        <v>0</v>
      </c>
      <c r="BN60" s="12">
        <v>0</v>
      </c>
      <c r="BO60" s="49" t="s">
        <v>20</v>
      </c>
      <c r="BP60" s="50" t="s">
        <v>19</v>
      </c>
      <c r="BQ60" s="59">
        <v>2020</v>
      </c>
      <c r="BR60" s="52">
        <f t="shared" si="30"/>
        <v>1</v>
      </c>
      <c r="BS60" s="74">
        <v>3</v>
      </c>
      <c r="BT60" s="59">
        <v>2</v>
      </c>
      <c r="BU60">
        <f t="shared" si="31"/>
        <v>0</v>
      </c>
    </row>
    <row r="61" spans="1:74" x14ac:dyDescent="0.2">
      <c r="A61" s="14">
        <v>42901</v>
      </c>
      <c r="B61" s="47" t="s">
        <v>404</v>
      </c>
      <c r="C61" s="15" t="s">
        <v>1</v>
      </c>
      <c r="D61" s="44" t="s">
        <v>405</v>
      </c>
      <c r="E61" s="17" t="s">
        <v>406</v>
      </c>
      <c r="F61" s="45" t="s">
        <v>407</v>
      </c>
      <c r="G61" s="45" t="s">
        <v>408</v>
      </c>
      <c r="H61" s="45" t="s">
        <v>409</v>
      </c>
      <c r="I61" s="45" t="str">
        <f t="shared" si="27"/>
        <v>3rd Party Application</v>
      </c>
      <c r="J61" s="10" t="str">
        <f t="shared" si="19"/>
        <v xml:space="preserve">3rd Party Application, </v>
      </c>
      <c r="K61" s="57">
        <f t="shared" si="10"/>
        <v>10000</v>
      </c>
      <c r="L61" s="46">
        <v>0</v>
      </c>
      <c r="M61" s="46">
        <v>0</v>
      </c>
      <c r="N61" s="46">
        <v>1</v>
      </c>
      <c r="O61" s="46">
        <v>0</v>
      </c>
      <c r="P61" s="46">
        <v>0</v>
      </c>
      <c r="Q61" s="46">
        <v>0</v>
      </c>
      <c r="R61" s="46">
        <v>0</v>
      </c>
      <c r="S61" s="11" t="str">
        <f t="shared" si="20"/>
        <v>Default Password Exploit</v>
      </c>
      <c r="T61" s="10" t="str">
        <f t="shared" si="21"/>
        <v xml:space="preserve">Default Password Exploit; </v>
      </c>
      <c r="U61" s="57">
        <f t="shared" si="11"/>
        <v>10000</v>
      </c>
      <c r="V61" s="12">
        <v>0</v>
      </c>
      <c r="W61" s="12">
        <v>0</v>
      </c>
      <c r="X61" s="12">
        <v>1</v>
      </c>
      <c r="Y61" s="12">
        <v>0</v>
      </c>
      <c r="Z61" s="12">
        <v>0</v>
      </c>
      <c r="AA61" s="12">
        <v>0</v>
      </c>
      <c r="AB61" s="12">
        <v>0</v>
      </c>
      <c r="AC61" s="11" t="str">
        <f t="shared" si="22"/>
        <v>Supply Chain Service Provider</v>
      </c>
      <c r="AD61" s="6" t="str">
        <f t="shared" si="23"/>
        <v xml:space="preserve">Supply Chain Service Provider; </v>
      </c>
      <c r="AE61" s="91">
        <f t="shared" si="12"/>
        <v>10</v>
      </c>
      <c r="AF61" s="7">
        <v>0</v>
      </c>
      <c r="AG61" s="7">
        <v>0</v>
      </c>
      <c r="AH61" s="7">
        <v>0</v>
      </c>
      <c r="AI61" s="7">
        <v>0</v>
      </c>
      <c r="AJ61" s="7">
        <v>0</v>
      </c>
      <c r="AK61" s="7">
        <v>0</v>
      </c>
      <c r="AL61" s="7">
        <v>0</v>
      </c>
      <c r="AM61" s="7">
        <v>0</v>
      </c>
      <c r="AN61" s="7">
        <v>0</v>
      </c>
      <c r="AO61" s="7">
        <v>0</v>
      </c>
      <c r="AP61" s="7">
        <v>1</v>
      </c>
      <c r="AQ61" s="7">
        <v>0</v>
      </c>
      <c r="AR61" s="8" t="str">
        <f t="shared" si="24"/>
        <v>Default Password</v>
      </c>
      <c r="AS61" s="47" t="str">
        <f t="shared" si="25"/>
        <v xml:space="preserve">Default Password; </v>
      </c>
      <c r="AT61" s="47">
        <f t="shared" si="13"/>
        <v>100</v>
      </c>
      <c r="AU61" s="48">
        <v>0</v>
      </c>
      <c r="AV61" s="48">
        <v>0</v>
      </c>
      <c r="AW61" s="48">
        <v>0</v>
      </c>
      <c r="AX61" s="48">
        <v>0</v>
      </c>
      <c r="AY61" s="48">
        <v>1</v>
      </c>
      <c r="AZ61" s="48">
        <v>0</v>
      </c>
      <c r="BA61" s="48">
        <v>0</v>
      </c>
      <c r="BB61" s="10" t="str">
        <f t="shared" si="32"/>
        <v>Data Extraction; Backdoor Access; Remote Code Execution/Download; Establish BotNet</v>
      </c>
      <c r="BC61" s="11" t="str">
        <f t="shared" si="26"/>
        <v xml:space="preserve">Data Extraction; Backdoor Access; Remote Code Execution/Download; Establish BotNet; </v>
      </c>
      <c r="BD61" s="11">
        <f t="shared" si="14"/>
        <v>1010100100</v>
      </c>
      <c r="BE61" s="12">
        <v>1</v>
      </c>
      <c r="BF61" s="12">
        <v>0</v>
      </c>
      <c r="BG61" s="12">
        <v>1</v>
      </c>
      <c r="BH61" s="12">
        <v>0</v>
      </c>
      <c r="BI61" s="12">
        <v>1</v>
      </c>
      <c r="BJ61" s="12">
        <v>0</v>
      </c>
      <c r="BK61" s="12">
        <v>0</v>
      </c>
      <c r="BL61" s="12">
        <v>1</v>
      </c>
      <c r="BM61" s="12">
        <v>0</v>
      </c>
      <c r="BN61" s="12">
        <v>0</v>
      </c>
      <c r="BO61" s="49" t="s">
        <v>22</v>
      </c>
      <c r="BP61" s="50" t="s">
        <v>22</v>
      </c>
      <c r="BQ61" s="51">
        <f>YEAR(A61)</f>
        <v>2017</v>
      </c>
      <c r="BR61" s="52">
        <f t="shared" si="30"/>
        <v>1</v>
      </c>
      <c r="BS61" s="59">
        <v>3</v>
      </c>
      <c r="BT61" s="59">
        <v>3</v>
      </c>
      <c r="BU61">
        <f t="shared" si="31"/>
        <v>0</v>
      </c>
    </row>
    <row r="62" spans="1:74" x14ac:dyDescent="0.2">
      <c r="A62" s="2">
        <v>43790</v>
      </c>
      <c r="B62" s="47" t="s">
        <v>410</v>
      </c>
      <c r="C62" s="3" t="s">
        <v>0</v>
      </c>
      <c r="D62" s="44" t="s">
        <v>411</v>
      </c>
      <c r="E62" s="4" t="s">
        <v>412</v>
      </c>
      <c r="F62" s="50" t="s">
        <v>346</v>
      </c>
      <c r="G62" s="45" t="s">
        <v>347</v>
      </c>
      <c r="H62" s="45" t="s">
        <v>162</v>
      </c>
      <c r="I62" s="45" t="str">
        <f t="shared" si="27"/>
        <v>3rd Party Application</v>
      </c>
      <c r="J62" s="10" t="str">
        <f t="shared" si="19"/>
        <v xml:space="preserve">3rd Party Application, </v>
      </c>
      <c r="K62" s="57">
        <f t="shared" si="10"/>
        <v>10000</v>
      </c>
      <c r="L62" s="46">
        <v>0</v>
      </c>
      <c r="M62" s="46">
        <v>0</v>
      </c>
      <c r="N62" s="46">
        <v>1</v>
      </c>
      <c r="O62" s="46">
        <v>0</v>
      </c>
      <c r="P62" s="46">
        <v>0</v>
      </c>
      <c r="Q62" s="46">
        <v>0</v>
      </c>
      <c r="R62" s="46">
        <v>0</v>
      </c>
      <c r="S62" s="11" t="str">
        <f t="shared" si="20"/>
        <v>Account Access; Self-signed/Unsigned</v>
      </c>
      <c r="T62" s="10" t="str">
        <f t="shared" si="21"/>
        <v xml:space="preserve">Account Access; Self-signed/Unsigned; </v>
      </c>
      <c r="U62" s="57">
        <f t="shared" si="11"/>
        <v>1100</v>
      </c>
      <c r="V62" s="12">
        <v>0</v>
      </c>
      <c r="W62" s="12">
        <v>0</v>
      </c>
      <c r="X62" s="12">
        <v>0</v>
      </c>
      <c r="Y62" s="12">
        <v>1</v>
      </c>
      <c r="Z62" s="12">
        <v>1</v>
      </c>
      <c r="AA62" s="12">
        <v>0</v>
      </c>
      <c r="AB62" s="12">
        <v>0</v>
      </c>
      <c r="AC62" s="11" t="str">
        <f t="shared" si="22"/>
        <v>Typosquatting; Hijacked Updates; Proprietary Application Store</v>
      </c>
      <c r="AD62" s="6" t="str">
        <f t="shared" si="23"/>
        <v xml:space="preserve">Typosquatting; Hijacked Updates; Proprietary Application Store; </v>
      </c>
      <c r="AE62" s="91">
        <f t="shared" si="12"/>
        <v>111000000000</v>
      </c>
      <c r="AF62" s="7">
        <v>1</v>
      </c>
      <c r="AG62" s="7">
        <v>1</v>
      </c>
      <c r="AH62" s="7">
        <v>1</v>
      </c>
      <c r="AI62" s="7">
        <v>0</v>
      </c>
      <c r="AJ62" s="7">
        <v>0</v>
      </c>
      <c r="AK62" s="7">
        <v>0</v>
      </c>
      <c r="AL62" s="7">
        <v>0</v>
      </c>
      <c r="AM62" s="7">
        <v>0</v>
      </c>
      <c r="AN62" s="7">
        <v>0</v>
      </c>
      <c r="AO62" s="7">
        <v>0</v>
      </c>
      <c r="AP62" s="7">
        <v>0</v>
      </c>
      <c r="AQ62" s="7">
        <v>0</v>
      </c>
      <c r="AR62" s="8" t="str">
        <f t="shared" si="24"/>
        <v>N/A</v>
      </c>
      <c r="AS62" s="47" t="str">
        <f t="shared" si="25"/>
        <v xml:space="preserve">N/A; </v>
      </c>
      <c r="AT62" s="47">
        <f t="shared" si="13"/>
        <v>1</v>
      </c>
      <c r="AU62" s="48">
        <v>0</v>
      </c>
      <c r="AV62" s="48">
        <v>0</v>
      </c>
      <c r="AW62" s="48">
        <v>0</v>
      </c>
      <c r="AX62" s="48"/>
      <c r="AY62" s="48">
        <v>0</v>
      </c>
      <c r="AZ62" s="48">
        <v>0</v>
      </c>
      <c r="BA62" s="48">
        <v>1</v>
      </c>
      <c r="BB62" s="10" t="str">
        <f t="shared" si="32"/>
        <v>Remote Code Execution/Download</v>
      </c>
      <c r="BC62" s="11" t="str">
        <f t="shared" si="26"/>
        <v xml:space="preserve">Remote Code Execution/Download; </v>
      </c>
      <c r="BD62" s="11">
        <f t="shared" si="14"/>
        <v>100000</v>
      </c>
      <c r="BE62" s="12">
        <v>0</v>
      </c>
      <c r="BF62" s="12">
        <v>0</v>
      </c>
      <c r="BG62" s="12">
        <v>0</v>
      </c>
      <c r="BH62" s="12">
        <v>0</v>
      </c>
      <c r="BI62" s="12">
        <v>1</v>
      </c>
      <c r="BJ62" s="12">
        <v>0</v>
      </c>
      <c r="BK62" s="12">
        <v>0</v>
      </c>
      <c r="BL62" s="12">
        <v>0</v>
      </c>
      <c r="BM62" s="12">
        <v>0</v>
      </c>
      <c r="BN62" s="12">
        <v>0</v>
      </c>
      <c r="BO62" s="49" t="s">
        <v>413</v>
      </c>
      <c r="BP62" s="50" t="s">
        <v>18</v>
      </c>
      <c r="BQ62" s="51">
        <f>YEAR(A62)</f>
        <v>2019</v>
      </c>
      <c r="BR62" s="52">
        <f t="shared" si="30"/>
        <v>1</v>
      </c>
      <c r="BS62" s="59">
        <v>2</v>
      </c>
      <c r="BT62" s="59">
        <v>1</v>
      </c>
      <c r="BU62">
        <f t="shared" si="31"/>
        <v>1</v>
      </c>
    </row>
    <row r="63" spans="1:74" x14ac:dyDescent="0.2">
      <c r="A63" s="2">
        <v>40563</v>
      </c>
      <c r="B63" s="47" t="s">
        <v>414</v>
      </c>
      <c r="C63" s="3" t="s">
        <v>0</v>
      </c>
      <c r="D63" s="44" t="s">
        <v>415</v>
      </c>
      <c r="E63" s="4" t="s">
        <v>416</v>
      </c>
      <c r="F63" s="45" t="s">
        <v>417</v>
      </c>
      <c r="G63" s="45" t="s">
        <v>418</v>
      </c>
      <c r="H63" s="45" t="s">
        <v>419</v>
      </c>
      <c r="I63" s="45" t="str">
        <f t="shared" si="27"/>
        <v>3rd Party Application</v>
      </c>
      <c r="J63" s="10" t="str">
        <f t="shared" si="19"/>
        <v xml:space="preserve">3rd Party Application, </v>
      </c>
      <c r="K63" s="57">
        <f t="shared" si="10"/>
        <v>10000</v>
      </c>
      <c r="L63" s="46">
        <v>0</v>
      </c>
      <c r="M63" s="46">
        <v>0</v>
      </c>
      <c r="N63" s="46">
        <v>1</v>
      </c>
      <c r="O63" s="46">
        <v>0</v>
      </c>
      <c r="P63" s="46">
        <v>0</v>
      </c>
      <c r="Q63" s="46">
        <v>0</v>
      </c>
      <c r="R63" s="46">
        <v>0</v>
      </c>
      <c r="S63" s="11" t="str">
        <f t="shared" si="20"/>
        <v>Stolen/Purchased Certificate</v>
      </c>
      <c r="T63" s="10" t="str">
        <f t="shared" si="21"/>
        <v xml:space="preserve">Stolen/Purchased Certificate; </v>
      </c>
      <c r="U63" s="57">
        <f t="shared" si="11"/>
        <v>1000000</v>
      </c>
      <c r="V63" s="12">
        <v>1</v>
      </c>
      <c r="W63" s="12">
        <v>0</v>
      </c>
      <c r="X63" s="12">
        <v>0</v>
      </c>
      <c r="Y63" s="12">
        <v>0</v>
      </c>
      <c r="Z63" s="12">
        <v>0</v>
      </c>
      <c r="AA63" s="12">
        <v>0</v>
      </c>
      <c r="AB63" s="12">
        <v>0</v>
      </c>
      <c r="AC63" s="11" t="str">
        <f t="shared" si="22"/>
        <v>Unknown, N/A, or Other</v>
      </c>
      <c r="AD63" s="6" t="str">
        <f t="shared" si="23"/>
        <v xml:space="preserve">Unknown, N/A, or Other; </v>
      </c>
      <c r="AE63" s="91">
        <f t="shared" si="12"/>
        <v>1</v>
      </c>
      <c r="AF63" s="7">
        <v>0</v>
      </c>
      <c r="AG63" s="7">
        <v>0</v>
      </c>
      <c r="AH63" s="7">
        <v>0</v>
      </c>
      <c r="AI63" s="7">
        <v>0</v>
      </c>
      <c r="AJ63" s="7">
        <v>0</v>
      </c>
      <c r="AK63" s="7">
        <v>0</v>
      </c>
      <c r="AL63" s="7">
        <v>0</v>
      </c>
      <c r="AM63" s="7">
        <v>0</v>
      </c>
      <c r="AN63" s="7">
        <v>0</v>
      </c>
      <c r="AO63" s="7">
        <v>0</v>
      </c>
      <c r="AP63" s="7">
        <v>0</v>
      </c>
      <c r="AQ63" s="7">
        <v>1</v>
      </c>
      <c r="AR63" s="8" t="str">
        <f t="shared" si="24"/>
        <v>N/A</v>
      </c>
      <c r="AS63" s="47" t="str">
        <f t="shared" si="25"/>
        <v xml:space="preserve">N/A; </v>
      </c>
      <c r="AT63" s="47">
        <f t="shared" si="13"/>
        <v>1</v>
      </c>
      <c r="AU63" s="48">
        <v>0</v>
      </c>
      <c r="AV63" s="48">
        <v>0</v>
      </c>
      <c r="AW63" s="48">
        <v>0</v>
      </c>
      <c r="AX63" s="48">
        <v>0</v>
      </c>
      <c r="AY63" s="48">
        <v>0</v>
      </c>
      <c r="AZ63" s="48">
        <v>0</v>
      </c>
      <c r="BA63" s="48">
        <v>1</v>
      </c>
      <c r="BB63" s="10" t="str">
        <f t="shared" si="32"/>
        <v>Data Extraction; Remote Code Execution/Download</v>
      </c>
      <c r="BC63" s="11" t="str">
        <f t="shared" si="26"/>
        <v xml:space="preserve">Data Extraction; Remote Code Execution/Download; </v>
      </c>
      <c r="BD63" s="11">
        <f t="shared" si="14"/>
        <v>1000100000</v>
      </c>
      <c r="BE63" s="12">
        <v>1</v>
      </c>
      <c r="BF63" s="12">
        <v>0</v>
      </c>
      <c r="BG63" s="12">
        <v>0</v>
      </c>
      <c r="BH63" s="12">
        <v>0</v>
      </c>
      <c r="BI63" s="12">
        <v>1</v>
      </c>
      <c r="BJ63" s="12">
        <v>0</v>
      </c>
      <c r="BK63" s="12">
        <v>0</v>
      </c>
      <c r="BL63" s="12">
        <v>0</v>
      </c>
      <c r="BM63" s="12">
        <v>0</v>
      </c>
      <c r="BN63" s="12">
        <v>0</v>
      </c>
      <c r="BO63" s="49" t="s">
        <v>420</v>
      </c>
      <c r="BP63" s="50" t="s">
        <v>18</v>
      </c>
      <c r="BQ63" s="51">
        <f>YEAR(A63)</f>
        <v>2011</v>
      </c>
      <c r="BR63" s="52">
        <f t="shared" si="30"/>
        <v>1</v>
      </c>
      <c r="BS63" s="59">
        <v>4</v>
      </c>
      <c r="BT63" s="59">
        <v>4</v>
      </c>
      <c r="BU63">
        <f t="shared" si="31"/>
        <v>0</v>
      </c>
    </row>
    <row r="64" spans="1:74" x14ac:dyDescent="0.2">
      <c r="A64" s="53">
        <v>43871</v>
      </c>
      <c r="B64" s="47" t="s">
        <v>421</v>
      </c>
      <c r="C64" s="15" t="s">
        <v>0</v>
      </c>
      <c r="D64" s="54" t="s">
        <v>422</v>
      </c>
      <c r="E64" s="55" t="s">
        <v>423</v>
      </c>
      <c r="F64" s="45" t="s">
        <v>424</v>
      </c>
      <c r="G64" s="45" t="s">
        <v>425</v>
      </c>
      <c r="H64" s="45" t="s">
        <v>426</v>
      </c>
      <c r="I64" s="45" t="str">
        <f t="shared" si="27"/>
        <v>3rd Party Application</v>
      </c>
      <c r="J64" s="10" t="str">
        <f t="shared" si="19"/>
        <v xml:space="preserve">3rd Party Application, </v>
      </c>
      <c r="K64" s="57">
        <f t="shared" si="10"/>
        <v>10000</v>
      </c>
      <c r="L64" s="46">
        <v>0</v>
      </c>
      <c r="M64" s="46">
        <v>0</v>
      </c>
      <c r="N64" s="46">
        <v>1</v>
      </c>
      <c r="O64" s="46">
        <v>0</v>
      </c>
      <c r="P64" s="46">
        <v>0</v>
      </c>
      <c r="Q64" s="46">
        <v>0</v>
      </c>
      <c r="R64" s="46">
        <v>0</v>
      </c>
      <c r="S64" s="11" t="str">
        <f t="shared" si="20"/>
        <v>Unknown, Other, or N/A</v>
      </c>
      <c r="T64" s="10" t="str">
        <f t="shared" si="21"/>
        <v xml:space="preserve">Unknown, Other, or N/A; </v>
      </c>
      <c r="U64" s="57">
        <f t="shared" si="11"/>
        <v>1</v>
      </c>
      <c r="V64" s="12">
        <v>0</v>
      </c>
      <c r="W64" s="12">
        <v>0</v>
      </c>
      <c r="X64" s="12">
        <v>0</v>
      </c>
      <c r="Y64" s="12">
        <v>0</v>
      </c>
      <c r="Z64" s="12">
        <v>0</v>
      </c>
      <c r="AA64" s="12">
        <v>0</v>
      </c>
      <c r="AB64" s="12">
        <v>1</v>
      </c>
      <c r="AC64" s="11" t="str">
        <f t="shared" si="22"/>
        <v>Worm Component; Supply Chain Service Provider</v>
      </c>
      <c r="AD64" s="6" t="str">
        <f t="shared" si="23"/>
        <v xml:space="preserve">Worm Component; Supply Chain Service Provider; </v>
      </c>
      <c r="AE64" s="91">
        <f t="shared" si="12"/>
        <v>1000010</v>
      </c>
      <c r="AF64" s="7">
        <v>0</v>
      </c>
      <c r="AG64" s="7">
        <v>0</v>
      </c>
      <c r="AH64" s="7">
        <v>0</v>
      </c>
      <c r="AI64" s="7">
        <v>0</v>
      </c>
      <c r="AJ64" s="7">
        <v>0</v>
      </c>
      <c r="AK64" s="7">
        <v>1</v>
      </c>
      <c r="AL64" s="7">
        <v>0</v>
      </c>
      <c r="AM64" s="7">
        <v>0</v>
      </c>
      <c r="AN64" s="7">
        <v>0</v>
      </c>
      <c r="AO64" s="7">
        <v>0</v>
      </c>
      <c r="AP64" s="7">
        <v>1</v>
      </c>
      <c r="AQ64" s="7">
        <v>0</v>
      </c>
      <c r="AR64" s="8" t="str">
        <f t="shared" si="24"/>
        <v>N/A</v>
      </c>
      <c r="AS64" s="47" t="str">
        <f t="shared" si="25"/>
        <v xml:space="preserve">N/A; </v>
      </c>
      <c r="AT64" s="47">
        <f t="shared" si="13"/>
        <v>1</v>
      </c>
      <c r="AU64" s="48">
        <v>0</v>
      </c>
      <c r="AV64" s="48">
        <v>0</v>
      </c>
      <c r="AW64" s="48">
        <v>0</v>
      </c>
      <c r="AX64" s="48">
        <v>0</v>
      </c>
      <c r="AY64" s="48">
        <v>0</v>
      </c>
      <c r="AZ64" s="48">
        <v>0</v>
      </c>
      <c r="BA64" s="48">
        <v>1</v>
      </c>
      <c r="BB64" s="10" t="str">
        <f t="shared" si="32"/>
        <v>Data Extraction; Backdoor Access; Remote Code Execution/Download</v>
      </c>
      <c r="BC64" s="11" t="str">
        <f t="shared" si="26"/>
        <v xml:space="preserve">Data Extraction; Backdoor Access; Remote Code Execution/Download; </v>
      </c>
      <c r="BD64" s="11">
        <f t="shared" si="14"/>
        <v>1010100000</v>
      </c>
      <c r="BE64" s="12">
        <v>1</v>
      </c>
      <c r="BF64" s="12">
        <v>0</v>
      </c>
      <c r="BG64" s="12">
        <v>1</v>
      </c>
      <c r="BH64" s="12">
        <v>0</v>
      </c>
      <c r="BI64" s="12">
        <v>1</v>
      </c>
      <c r="BJ64" s="12">
        <v>0</v>
      </c>
      <c r="BK64" s="12">
        <v>0</v>
      </c>
      <c r="BL64" s="12">
        <v>0</v>
      </c>
      <c r="BM64" s="12">
        <v>0</v>
      </c>
      <c r="BN64" s="12">
        <v>0</v>
      </c>
      <c r="BO64" s="49" t="s">
        <v>427</v>
      </c>
      <c r="BP64" s="50" t="s">
        <v>18</v>
      </c>
      <c r="BQ64" s="59">
        <v>2015</v>
      </c>
      <c r="BR64" s="52">
        <f t="shared" si="30"/>
        <v>1</v>
      </c>
      <c r="BS64" s="59">
        <v>3</v>
      </c>
      <c r="BT64" s="59">
        <v>2</v>
      </c>
      <c r="BU64">
        <f t="shared" si="31"/>
        <v>0</v>
      </c>
    </row>
    <row r="65" spans="1:74" x14ac:dyDescent="0.2">
      <c r="A65" s="53">
        <v>43876</v>
      </c>
      <c r="B65" s="47" t="s">
        <v>428</v>
      </c>
      <c r="C65" s="15" t="s">
        <v>1</v>
      </c>
      <c r="D65" s="54" t="s">
        <v>429</v>
      </c>
      <c r="E65" s="55" t="s">
        <v>430</v>
      </c>
      <c r="F65" s="45" t="s">
        <v>431</v>
      </c>
      <c r="G65" s="45" t="s">
        <v>432</v>
      </c>
      <c r="H65" s="45" t="s">
        <v>433</v>
      </c>
      <c r="I65" s="45" t="str">
        <f t="shared" si="27"/>
        <v>3rd Party Application, 3rd Party Firmware</v>
      </c>
      <c r="J65" s="10" t="str">
        <f t="shared" si="19"/>
        <v xml:space="preserve">3rd Party Application, 3rd Party Firmware, </v>
      </c>
      <c r="K65" s="57">
        <f t="shared" si="10"/>
        <v>11000</v>
      </c>
      <c r="L65" s="46">
        <v>0</v>
      </c>
      <c r="M65" s="46">
        <v>0</v>
      </c>
      <c r="N65" s="46">
        <v>1</v>
      </c>
      <c r="O65" s="46">
        <v>1</v>
      </c>
      <c r="P65" s="46">
        <v>0</v>
      </c>
      <c r="Q65" s="46">
        <v>0</v>
      </c>
      <c r="R65" s="46">
        <v>0</v>
      </c>
      <c r="S65" s="11" t="str">
        <f t="shared" si="20"/>
        <v>Unknown, Other, or N/A</v>
      </c>
      <c r="T65" s="10" t="str">
        <f t="shared" si="21"/>
        <v xml:space="preserve">Unknown, Other, or N/A; </v>
      </c>
      <c r="U65" s="57">
        <f t="shared" si="11"/>
        <v>1</v>
      </c>
      <c r="V65" s="12">
        <v>0</v>
      </c>
      <c r="W65" s="12">
        <v>0</v>
      </c>
      <c r="X65" s="12">
        <v>0</v>
      </c>
      <c r="Y65" s="12">
        <v>0</v>
      </c>
      <c r="Z65" s="12">
        <v>0</v>
      </c>
      <c r="AA65" s="12">
        <v>0</v>
      </c>
      <c r="AB65" s="12">
        <v>1</v>
      </c>
      <c r="AC65" s="11" t="str">
        <f t="shared" si="22"/>
        <v>Development Software</v>
      </c>
      <c r="AD65" s="6" t="str">
        <f t="shared" si="23"/>
        <v xml:space="preserve">Development Software; </v>
      </c>
      <c r="AE65" s="91">
        <f t="shared" si="12"/>
        <v>100</v>
      </c>
      <c r="AF65" s="7">
        <v>0</v>
      </c>
      <c r="AG65" s="7">
        <v>0</v>
      </c>
      <c r="AH65" s="7">
        <v>0</v>
      </c>
      <c r="AI65" s="7">
        <v>0</v>
      </c>
      <c r="AJ65" s="7">
        <v>0</v>
      </c>
      <c r="AK65" s="7">
        <v>0</v>
      </c>
      <c r="AL65" s="7">
        <v>0</v>
      </c>
      <c r="AM65" s="7">
        <v>0</v>
      </c>
      <c r="AN65" s="7">
        <v>0</v>
      </c>
      <c r="AO65" s="7">
        <v>1</v>
      </c>
      <c r="AP65" s="7">
        <v>0</v>
      </c>
      <c r="AQ65" s="7">
        <v>0</v>
      </c>
      <c r="AR65" s="8" t="str">
        <f t="shared" si="24"/>
        <v>Code Injection</v>
      </c>
      <c r="AS65" s="47" t="str">
        <f t="shared" si="25"/>
        <v xml:space="preserve">Code Injection; </v>
      </c>
      <c r="AT65" s="47">
        <f t="shared" si="13"/>
        <v>10</v>
      </c>
      <c r="AU65" s="48">
        <v>0</v>
      </c>
      <c r="AV65" s="48">
        <v>0</v>
      </c>
      <c r="AW65" s="48">
        <v>0</v>
      </c>
      <c r="AX65" s="48">
        <v>0</v>
      </c>
      <c r="AY65" s="48">
        <v>0</v>
      </c>
      <c r="AZ65" s="48">
        <v>1</v>
      </c>
      <c r="BA65" s="48">
        <v>0</v>
      </c>
      <c r="BB65" s="10" t="str">
        <f t="shared" si="32"/>
        <v>Physical Systems; Data Damage</v>
      </c>
      <c r="BC65" s="11" t="str">
        <f t="shared" si="26"/>
        <v xml:space="preserve">Physical Systems; Data Damage; </v>
      </c>
      <c r="BD65" s="11">
        <f t="shared" si="14"/>
        <v>100000010</v>
      </c>
      <c r="BE65" s="12">
        <v>0</v>
      </c>
      <c r="BF65" s="12">
        <v>1</v>
      </c>
      <c r="BG65" s="12">
        <v>0</v>
      </c>
      <c r="BH65" s="12">
        <v>0</v>
      </c>
      <c r="BI65" s="12">
        <v>0</v>
      </c>
      <c r="BJ65" s="12">
        <v>0</v>
      </c>
      <c r="BK65" s="12">
        <v>0</v>
      </c>
      <c r="BL65" s="12">
        <v>0</v>
      </c>
      <c r="BM65" s="12">
        <v>1</v>
      </c>
      <c r="BN65" s="12">
        <v>0</v>
      </c>
      <c r="BO65" s="49" t="s">
        <v>22</v>
      </c>
      <c r="BP65" s="50" t="s">
        <v>22</v>
      </c>
      <c r="BQ65" s="59">
        <v>2020</v>
      </c>
      <c r="BR65" s="52">
        <f t="shared" si="30"/>
        <v>2</v>
      </c>
      <c r="BS65" s="59">
        <v>0</v>
      </c>
      <c r="BT65" s="59">
        <v>4</v>
      </c>
      <c r="BU65" s="47">
        <f t="shared" si="31"/>
        <v>0</v>
      </c>
      <c r="BV65" s="47"/>
    </row>
    <row r="66" spans="1:74" x14ac:dyDescent="0.2">
      <c r="A66" s="14">
        <v>40374</v>
      </c>
      <c r="B66" s="47" t="s">
        <v>434</v>
      </c>
      <c r="C66" s="15" t="s">
        <v>0</v>
      </c>
      <c r="D66" s="44" t="s">
        <v>435</v>
      </c>
      <c r="E66" s="21" t="s">
        <v>436</v>
      </c>
      <c r="F66" s="45" t="s">
        <v>311</v>
      </c>
      <c r="G66" s="45" t="s">
        <v>311</v>
      </c>
      <c r="H66" s="45" t="s">
        <v>437</v>
      </c>
      <c r="I66" s="45" t="str">
        <f t="shared" si="27"/>
        <v>3rd Party Application, 3rd Party Firmware</v>
      </c>
      <c r="J66" s="10" t="str">
        <f t="shared" ref="J66:J97" si="33">_xlfn.CONCAT(IF(L66, _xlfn.CONCAT($L$1, ", "), ""), IF(M66, _xlfn.CONCAT($M$1, ", "), ""),IF(N66, _xlfn.CONCAT($N$1, ", "), ""),IF(O66, _xlfn.CONCAT($O$1, ", "), ""),IF(P66, _xlfn.CONCAT($P$1, ", "), ""),IF(Q66, _xlfn.CONCAT($Q$1, ", "), ""),IF(R66, _xlfn.CONCAT($R$1, ", "), ""))</f>
        <v xml:space="preserve">3rd Party Application, 3rd Party Firmware, </v>
      </c>
      <c r="K66" s="57">
        <f t="shared" si="10"/>
        <v>11000</v>
      </c>
      <c r="L66" s="46">
        <v>0</v>
      </c>
      <c r="M66" s="46">
        <v>0</v>
      </c>
      <c r="N66" s="46">
        <v>1</v>
      </c>
      <c r="O66" s="46">
        <v>1</v>
      </c>
      <c r="P66" s="46">
        <v>0</v>
      </c>
      <c r="Q66" s="46">
        <v>0</v>
      </c>
      <c r="R66" s="46">
        <v>0</v>
      </c>
      <c r="S66" s="11" t="str">
        <f t="shared" ref="S66:S97" si="34">LEFT(T66,LEN(T66)-2)</f>
        <v>Stolen/Purchased Certificate</v>
      </c>
      <c r="T66" s="10" t="str">
        <f t="shared" ref="T66:T97" si="35">_xlfn.CONCAT(IF(V66,_xlfn.CONCAT($V$1,"; "),""),IF(W66,_xlfn.CONCAT($W$1,"; "),""),IF(X66,_xlfn.CONCAT($X$1,"; "),""),IF(Y66,_xlfn.CONCAT($Y$1,"; "),""),IF(Z66,_xlfn.CONCAT($Z$1,"; "),""),IF(AA66,_xlfn.CONCAT($AA$1,"; "),""),IF(AB66,_xlfn.CONCAT($AB$1,"; "),""))</f>
        <v xml:space="preserve">Stolen/Purchased Certificate; </v>
      </c>
      <c r="U66" s="57">
        <f t="shared" si="11"/>
        <v>1000000</v>
      </c>
      <c r="V66" s="12">
        <v>1</v>
      </c>
      <c r="W66" s="12">
        <v>0</v>
      </c>
      <c r="X66" s="12">
        <v>0</v>
      </c>
      <c r="Y66" s="12">
        <v>0</v>
      </c>
      <c r="Z66" s="12">
        <v>0</v>
      </c>
      <c r="AA66" s="12">
        <v>0</v>
      </c>
      <c r="AB66" s="12">
        <v>0</v>
      </c>
      <c r="AC66" s="11" t="str">
        <f t="shared" ref="AC66:AC97" si="36">LEFT(AD66,LEN(AD66)-2)</f>
        <v>Hijacked Updates; Worm Component; Hardware Component; Supply Chain Service Provider</v>
      </c>
      <c r="AD66" s="6" t="str">
        <f t="shared" ref="AD66:AD97" si="37">_xlfn.CONCAT(IF(AF66,_xlfn.CONCAT($AF$1,"; "),""),IF(AG66,_xlfn.CONCAT($AG$1,"; "),""),IF(AH66,_xlfn.CONCAT($AH$1,"; "),""),IF(AI66,_xlfn.CONCAT($AI$1,"; "),""),IF(AJ66,_xlfn.CONCAT($AJ$1,"; "),""),IF(AK66,_xlfn.CONCAT($AK$1,"; "),""),IF(AL66,_xlfn.CONCAT($AL$1,"; "),""), IF(AM66,_xlfn.CONCAT($AM$1,"; "),""), IF(AN66,_xlfn.CONCAT($AN$1,"; "),""), IF(AO66,_xlfn.CONCAT($AO$1,"; "),""), IF(AP66,_xlfn.CONCAT($AP$1,"; "),""), IF(AQ66,_xlfn.CONCAT($AQ$1,"; "),""))</f>
        <v xml:space="preserve">Hijacked Updates; Worm Component; Hardware Component; Supply Chain Service Provider; </v>
      </c>
      <c r="AE66" s="91">
        <f t="shared" si="12"/>
        <v>10001100010</v>
      </c>
      <c r="AF66" s="7">
        <v>0</v>
      </c>
      <c r="AG66" s="7">
        <v>1</v>
      </c>
      <c r="AH66" s="7">
        <v>0</v>
      </c>
      <c r="AI66" s="7">
        <v>0</v>
      </c>
      <c r="AJ66" s="7">
        <v>0</v>
      </c>
      <c r="AK66" s="7">
        <v>1</v>
      </c>
      <c r="AL66" s="7">
        <v>1</v>
      </c>
      <c r="AM66" s="7">
        <v>0</v>
      </c>
      <c r="AN66" s="7">
        <v>0</v>
      </c>
      <c r="AO66" s="7">
        <v>0</v>
      </c>
      <c r="AP66" s="7">
        <v>1</v>
      </c>
      <c r="AQ66" s="7">
        <v>0</v>
      </c>
      <c r="AR66" s="8" t="str">
        <f t="shared" ref="AR66:AR97" si="38">LEFT(AS66,LEN(AS66)-2)</f>
        <v>N/A</v>
      </c>
      <c r="AS66" s="47" t="str">
        <f t="shared" ref="AS66:AS97" si="39">_xlfn.CONCAT(IF(AU66,_xlfn.CONCAT($AU$1,"; "),""),IF(AV66,_xlfn.CONCAT($AV$1,"; "),""),IF(AW66,_xlfn.CONCAT($AW$1,"; "),""),IF(AX66,_xlfn.CONCAT($AX$1,"; "),""),IF(AY66,_xlfn.CONCAT($AY$1,"; "),""),IF(AZ66,_xlfn.CONCAT($AZ$1,"; "),""),IF(BA66,_xlfn.CONCAT($BA$1,"; "),""))</f>
        <v xml:space="preserve">N/A; </v>
      </c>
      <c r="AT66" s="47">
        <f t="shared" si="13"/>
        <v>1</v>
      </c>
      <c r="AU66" s="48">
        <v>0</v>
      </c>
      <c r="AV66" s="48">
        <v>0</v>
      </c>
      <c r="AW66" s="48">
        <v>0</v>
      </c>
      <c r="AX66" s="48">
        <v>0</v>
      </c>
      <c r="AY66" s="48">
        <v>0</v>
      </c>
      <c r="AZ66" s="48">
        <v>0</v>
      </c>
      <c r="BA66" s="48">
        <v>1</v>
      </c>
      <c r="BB66" s="10" t="str">
        <f t="shared" si="32"/>
        <v>Data Extraction; Physical Systems; Backdoor Access; Remote Code Execution/Download</v>
      </c>
      <c r="BC66" s="11" t="str">
        <f t="shared" ref="BC66:BC97" si="40">_xlfn.CONCAT(IF(BE66,_xlfn.CONCAT($BE$1,"; "),""),IF(BF66,_xlfn.CONCAT($BF$1,"; "),""),IF(BG66,_xlfn.CONCAT($BG$1,"; "),""),IF(BH66,_xlfn.CONCAT($BH$1,"; "),""),IF(BI66,_xlfn.CONCAT($BI$1,"; "),""),IF(BJ66,_xlfn.CONCAT($BJ$1,"; "),""),IF(BK66,_xlfn.CONCAT($BK$1,"; "),""), IF(BL66, _xlfn.CONCAT($BL$1, "; "), ""),  IF(BM66,_xlfn.CONCAT($BM$1,"; "),""), IF(BN66,_xlfn.CONCAT($BN$1,"; "),""))</f>
        <v xml:space="preserve">Data Extraction; Physical Systems; Backdoor Access; Remote Code Execution/Download; </v>
      </c>
      <c r="BD66" s="11">
        <f t="shared" si="14"/>
        <v>1110100000</v>
      </c>
      <c r="BE66" s="12">
        <v>1</v>
      </c>
      <c r="BF66" s="12">
        <v>1</v>
      </c>
      <c r="BG66" s="12">
        <v>1</v>
      </c>
      <c r="BH66" s="12">
        <v>0</v>
      </c>
      <c r="BI66" s="12">
        <v>1</v>
      </c>
      <c r="BJ66" s="12">
        <v>0</v>
      </c>
      <c r="BK66" s="12">
        <v>0</v>
      </c>
      <c r="BL66" s="12">
        <v>0</v>
      </c>
      <c r="BM66" s="12">
        <v>0</v>
      </c>
      <c r="BN66" s="12">
        <v>0</v>
      </c>
      <c r="BO66" s="49" t="s">
        <v>438</v>
      </c>
      <c r="BP66" s="50" t="s">
        <v>18</v>
      </c>
      <c r="BQ66" s="51">
        <f t="shared" ref="BQ66:BQ74" si="41">YEAR(A66)</f>
        <v>2010</v>
      </c>
      <c r="BR66" s="52">
        <f t="shared" si="30"/>
        <v>2</v>
      </c>
      <c r="BS66" s="59">
        <v>4</v>
      </c>
      <c r="BT66" s="59">
        <v>5</v>
      </c>
      <c r="BU66">
        <f t="shared" si="31"/>
        <v>0</v>
      </c>
    </row>
    <row r="67" spans="1:74" x14ac:dyDescent="0.2">
      <c r="A67" s="2">
        <v>42361</v>
      </c>
      <c r="B67" s="47" t="s">
        <v>439</v>
      </c>
      <c r="C67" s="3" t="s">
        <v>0</v>
      </c>
      <c r="D67" s="44" t="s">
        <v>440</v>
      </c>
      <c r="E67" s="4" t="s">
        <v>441</v>
      </c>
      <c r="F67" s="45" t="s">
        <v>311</v>
      </c>
      <c r="G67" s="45" t="s">
        <v>311</v>
      </c>
      <c r="H67" s="45" t="s">
        <v>110</v>
      </c>
      <c r="I67" s="45" t="str">
        <f t="shared" ref="I67:I98" si="42">LEFT(J67, LEN(J67)-2)</f>
        <v>3rd Party Application, 3rd Party Firmware</v>
      </c>
      <c r="J67" s="10" t="str">
        <f t="shared" si="33"/>
        <v xml:space="preserve">3rd Party Application, 3rd Party Firmware, </v>
      </c>
      <c r="K67" s="57">
        <f t="shared" ref="K67:K115" si="43">R67+Q67*10+P67*100+O67*1000+N67*10000+M67*100000+L67*1000000</f>
        <v>11000</v>
      </c>
      <c r="L67" s="46">
        <v>0</v>
      </c>
      <c r="M67" s="46">
        <v>0</v>
      </c>
      <c r="N67" s="46">
        <v>1</v>
      </c>
      <c r="O67" s="46">
        <v>1</v>
      </c>
      <c r="P67" s="46">
        <v>0</v>
      </c>
      <c r="Q67" s="46">
        <v>0</v>
      </c>
      <c r="R67" s="46">
        <v>0</v>
      </c>
      <c r="S67" s="11" t="str">
        <f t="shared" si="34"/>
        <v>Account Access</v>
      </c>
      <c r="T67" s="10" t="str">
        <f t="shared" si="35"/>
        <v xml:space="preserve">Account Access; </v>
      </c>
      <c r="U67" s="57">
        <f t="shared" ref="U67:U116" si="44">AB67+AA67*10+Z67*100+Y67*1000+X67*10000+W67*100000+V67*1000000</f>
        <v>1000</v>
      </c>
      <c r="V67" s="12">
        <v>0</v>
      </c>
      <c r="W67" s="12">
        <v>0</v>
      </c>
      <c r="X67" s="12">
        <v>0</v>
      </c>
      <c r="Y67" s="12">
        <v>1</v>
      </c>
      <c r="Z67" s="12">
        <v>0</v>
      </c>
      <c r="AA67" s="12">
        <v>0</v>
      </c>
      <c r="AB67" s="12">
        <v>0</v>
      </c>
      <c r="AC67" s="11" t="str">
        <f t="shared" si="36"/>
        <v>Worm Component; Hardware Component; Phishing; Supply Chain Service Provider</v>
      </c>
      <c r="AD67" s="6" t="str">
        <f t="shared" si="37"/>
        <v xml:space="preserve">Worm Component; Hardware Component; Phishing; Supply Chain Service Provider; </v>
      </c>
      <c r="AE67" s="91">
        <f t="shared" ref="AE67:AE116" si="45">AQ67+AP67*10+AO67*100+AN67*1000+AM67*10000+AL67*100000+AK67*1000000+AJ67*10000000+AI67*100000000+AH67*1000000000+AG67*10000000000+AF67*100000000000</f>
        <v>1101010</v>
      </c>
      <c r="AF67" s="7">
        <v>0</v>
      </c>
      <c r="AG67" s="7">
        <v>0</v>
      </c>
      <c r="AH67" s="7">
        <v>0</v>
      </c>
      <c r="AI67" s="7">
        <v>0</v>
      </c>
      <c r="AJ67" s="7">
        <v>0</v>
      </c>
      <c r="AK67" s="7">
        <v>1</v>
      </c>
      <c r="AL67" s="7">
        <v>1</v>
      </c>
      <c r="AM67" s="7">
        <v>0</v>
      </c>
      <c r="AN67" s="7">
        <v>1</v>
      </c>
      <c r="AO67" s="7">
        <v>0</v>
      </c>
      <c r="AP67" s="7">
        <v>1</v>
      </c>
      <c r="AQ67" s="7">
        <v>0</v>
      </c>
      <c r="AR67" s="8" t="str">
        <f t="shared" si="38"/>
        <v>N/A</v>
      </c>
      <c r="AS67" s="47" t="str">
        <f t="shared" si="39"/>
        <v xml:space="preserve">N/A; </v>
      </c>
      <c r="AT67" s="47">
        <f t="shared" ref="AT67:AT116" si="46">BA67+AZ67*10+AY67*100+AX67*1000+AW67*10000+AV67*100000+AU67*1000000</f>
        <v>1</v>
      </c>
      <c r="AU67" s="48">
        <v>0</v>
      </c>
      <c r="AV67" s="48">
        <v>0</v>
      </c>
      <c r="AW67" s="48">
        <v>0</v>
      </c>
      <c r="AX67" s="48">
        <v>0</v>
      </c>
      <c r="AY67" s="48">
        <v>0</v>
      </c>
      <c r="AZ67" s="48">
        <v>0</v>
      </c>
      <c r="BA67" s="48">
        <v>1</v>
      </c>
      <c r="BB67" s="10" t="str">
        <f t="shared" si="32"/>
        <v>Data Extraction; Physical Systems; Backdoor Access; Remote Code Execution/Download; Data Damage</v>
      </c>
      <c r="BC67" s="11" t="str">
        <f t="shared" si="40"/>
        <v xml:space="preserve">Data Extraction; Physical Systems; Backdoor Access; Remote Code Execution/Download; Data Damage; </v>
      </c>
      <c r="BD67" s="11">
        <f t="shared" ref="BD67:BD116" si="47">BN67+BM67*10+BL67*100+BK67*1000+BJ67*10000+BI67*100000+BH67*1000000+BG67*10000000+BF67*100000000+BE67*1000000000</f>
        <v>1110100010</v>
      </c>
      <c r="BE67" s="12">
        <v>1</v>
      </c>
      <c r="BF67" s="12">
        <v>1</v>
      </c>
      <c r="BG67" s="12">
        <v>1</v>
      </c>
      <c r="BH67" s="12">
        <v>0</v>
      </c>
      <c r="BI67" s="12">
        <v>1</v>
      </c>
      <c r="BJ67" s="12">
        <v>0</v>
      </c>
      <c r="BK67" s="12">
        <v>0</v>
      </c>
      <c r="BL67" s="12">
        <v>0</v>
      </c>
      <c r="BM67" s="12">
        <v>1</v>
      </c>
      <c r="BN67" s="12">
        <v>0</v>
      </c>
      <c r="BO67" s="49" t="s">
        <v>442</v>
      </c>
      <c r="BP67" s="50" t="s">
        <v>18</v>
      </c>
      <c r="BQ67" s="51">
        <f t="shared" si="41"/>
        <v>2015</v>
      </c>
      <c r="BR67" s="52">
        <f t="shared" si="30"/>
        <v>2</v>
      </c>
      <c r="BS67" s="59">
        <v>4</v>
      </c>
      <c r="BT67" s="59">
        <v>5</v>
      </c>
      <c r="BU67">
        <f t="shared" si="31"/>
        <v>0</v>
      </c>
    </row>
    <row r="68" spans="1:74" x14ac:dyDescent="0.2">
      <c r="A68" s="2">
        <v>41684</v>
      </c>
      <c r="B68" s="47" t="s">
        <v>443</v>
      </c>
      <c r="C68" s="3" t="s">
        <v>1</v>
      </c>
      <c r="D68" s="44" t="s">
        <v>444</v>
      </c>
      <c r="E68" s="4" t="s">
        <v>445</v>
      </c>
      <c r="F68" s="45" t="s">
        <v>446</v>
      </c>
      <c r="G68" s="45" t="s">
        <v>447</v>
      </c>
      <c r="H68" s="45" t="s">
        <v>447</v>
      </c>
      <c r="I68" s="45" t="str">
        <f t="shared" si="42"/>
        <v>3rd Party Firmware</v>
      </c>
      <c r="J68" s="10" t="str">
        <f t="shared" si="33"/>
        <v xml:space="preserve">3rd Party Firmware, </v>
      </c>
      <c r="K68" s="57">
        <f t="shared" si="43"/>
        <v>1000</v>
      </c>
      <c r="L68" s="46">
        <v>0</v>
      </c>
      <c r="M68" s="46">
        <v>0</v>
      </c>
      <c r="N68" s="46">
        <v>0</v>
      </c>
      <c r="O68" s="46">
        <v>1</v>
      </c>
      <c r="P68" s="46">
        <v>0</v>
      </c>
      <c r="Q68" s="46">
        <v>0</v>
      </c>
      <c r="R68" s="46">
        <v>0</v>
      </c>
      <c r="S68" s="11" t="str">
        <f t="shared" si="34"/>
        <v>Stolen/Purchased Certificate</v>
      </c>
      <c r="T68" s="10" t="str">
        <f t="shared" si="35"/>
        <v xml:space="preserve">Stolen/Purchased Certificate; </v>
      </c>
      <c r="U68" s="57">
        <f t="shared" si="44"/>
        <v>1000000</v>
      </c>
      <c r="V68" s="12">
        <v>1</v>
      </c>
      <c r="W68" s="12">
        <v>0</v>
      </c>
      <c r="X68" s="12">
        <v>0</v>
      </c>
      <c r="Y68" s="12">
        <v>0</v>
      </c>
      <c r="Z68" s="12">
        <v>0</v>
      </c>
      <c r="AA68" s="12">
        <v>0</v>
      </c>
      <c r="AB68" s="12">
        <v>0</v>
      </c>
      <c r="AC68" s="11" t="str">
        <f t="shared" si="36"/>
        <v>Hijacked Updates; Supply Chain Service Provider</v>
      </c>
      <c r="AD68" s="6" t="str">
        <f t="shared" si="37"/>
        <v xml:space="preserve">Hijacked Updates; Supply Chain Service Provider; </v>
      </c>
      <c r="AE68" s="91">
        <f t="shared" si="45"/>
        <v>10000000010</v>
      </c>
      <c r="AF68" s="7">
        <v>0</v>
      </c>
      <c r="AG68" s="7">
        <v>1</v>
      </c>
      <c r="AH68" s="7">
        <v>0</v>
      </c>
      <c r="AI68" s="7">
        <v>0</v>
      </c>
      <c r="AJ68" s="7">
        <v>0</v>
      </c>
      <c r="AK68" s="7">
        <v>0</v>
      </c>
      <c r="AL68" s="7">
        <v>0</v>
      </c>
      <c r="AM68" s="7">
        <v>0</v>
      </c>
      <c r="AN68" s="7">
        <v>0</v>
      </c>
      <c r="AO68" s="7">
        <v>0</v>
      </c>
      <c r="AP68" s="7">
        <v>1</v>
      </c>
      <c r="AQ68" s="7">
        <v>0</v>
      </c>
      <c r="AR68" s="8" t="str">
        <f t="shared" si="38"/>
        <v>Certificate Theft; Cryptography Error</v>
      </c>
      <c r="AS68" s="47" t="str">
        <f t="shared" si="39"/>
        <v xml:space="preserve">Certificate Theft; Cryptography Error; </v>
      </c>
      <c r="AT68" s="47">
        <f t="shared" si="46"/>
        <v>110000</v>
      </c>
      <c r="AU68" s="48">
        <v>0</v>
      </c>
      <c r="AV68" s="48">
        <v>1</v>
      </c>
      <c r="AW68" s="48">
        <v>1</v>
      </c>
      <c r="AX68" s="48">
        <v>0</v>
      </c>
      <c r="AY68" s="48">
        <v>0</v>
      </c>
      <c r="AZ68" s="48">
        <v>0</v>
      </c>
      <c r="BA68" s="48">
        <v>0</v>
      </c>
      <c r="BB68" s="10" t="str">
        <f t="shared" si="32"/>
        <v>Backdoor Access; Remote Code Execution/Download</v>
      </c>
      <c r="BC68" s="11" t="str">
        <f t="shared" si="40"/>
        <v xml:space="preserve">Backdoor Access; Remote Code Execution/Download; </v>
      </c>
      <c r="BD68" s="11">
        <f t="shared" si="47"/>
        <v>10100000</v>
      </c>
      <c r="BE68" s="12">
        <v>0</v>
      </c>
      <c r="BF68" s="12">
        <v>0</v>
      </c>
      <c r="BG68" s="12">
        <v>1</v>
      </c>
      <c r="BH68" s="12">
        <v>0</v>
      </c>
      <c r="BI68" s="12">
        <v>1</v>
      </c>
      <c r="BJ68" s="12">
        <v>0</v>
      </c>
      <c r="BK68" s="12">
        <v>0</v>
      </c>
      <c r="BL68" s="12">
        <v>0</v>
      </c>
      <c r="BM68" s="12">
        <v>0</v>
      </c>
      <c r="BN68" s="12">
        <v>0</v>
      </c>
      <c r="BO68" s="49" t="s">
        <v>22</v>
      </c>
      <c r="BP68" s="50" t="s">
        <v>22</v>
      </c>
      <c r="BQ68" s="51">
        <f t="shared" si="41"/>
        <v>2014</v>
      </c>
      <c r="BR68" s="52">
        <f t="shared" si="30"/>
        <v>1</v>
      </c>
      <c r="BS68" s="59">
        <v>3</v>
      </c>
      <c r="BT68" s="59">
        <v>4</v>
      </c>
      <c r="BU68">
        <f t="shared" si="31"/>
        <v>0</v>
      </c>
    </row>
    <row r="69" spans="1:74" x14ac:dyDescent="0.2">
      <c r="A69" s="14">
        <v>43685</v>
      </c>
      <c r="B69" s="47" t="s">
        <v>448</v>
      </c>
      <c r="C69" s="15" t="s">
        <v>1</v>
      </c>
      <c r="D69" s="44" t="s">
        <v>449</v>
      </c>
      <c r="E69" s="18" t="s">
        <v>450</v>
      </c>
      <c r="F69" s="45" t="s">
        <v>451</v>
      </c>
      <c r="G69" s="45" t="s">
        <v>452</v>
      </c>
      <c r="H69" s="45" t="s">
        <v>453</v>
      </c>
      <c r="I69" s="45" t="str">
        <f t="shared" si="42"/>
        <v>3rd Party Firmware</v>
      </c>
      <c r="J69" s="10" t="str">
        <f t="shared" si="33"/>
        <v xml:space="preserve">3rd Party Firmware, </v>
      </c>
      <c r="K69" s="57">
        <f t="shared" si="43"/>
        <v>1000</v>
      </c>
      <c r="L69" s="46">
        <v>0</v>
      </c>
      <c r="M69" s="46">
        <v>0</v>
      </c>
      <c r="N69" s="46">
        <v>0</v>
      </c>
      <c r="O69" s="46">
        <v>1</v>
      </c>
      <c r="P69" s="46">
        <v>0</v>
      </c>
      <c r="Q69" s="46">
        <v>0</v>
      </c>
      <c r="R69" s="46">
        <v>0</v>
      </c>
      <c r="S69" s="11" t="str">
        <f t="shared" si="34"/>
        <v>Unknown, Other, or N/A</v>
      </c>
      <c r="T69" s="10" t="str">
        <f t="shared" si="35"/>
        <v xml:space="preserve">Unknown, Other, or N/A; </v>
      </c>
      <c r="U69" s="57">
        <f t="shared" si="44"/>
        <v>1</v>
      </c>
      <c r="V69" s="12">
        <v>0</v>
      </c>
      <c r="W69" s="12">
        <v>0</v>
      </c>
      <c r="X69" s="12">
        <v>0</v>
      </c>
      <c r="Y69" s="12">
        <v>0</v>
      </c>
      <c r="Z69" s="12">
        <v>0</v>
      </c>
      <c r="AA69" s="12">
        <v>0</v>
      </c>
      <c r="AB69" s="12">
        <v>1</v>
      </c>
      <c r="AC69" s="11" t="str">
        <f t="shared" si="36"/>
        <v>Supply Chain Service Provider</v>
      </c>
      <c r="AD69" s="6" t="str">
        <f t="shared" si="37"/>
        <v xml:space="preserve">Supply Chain Service Provider; </v>
      </c>
      <c r="AE69" s="91">
        <f t="shared" si="45"/>
        <v>10</v>
      </c>
      <c r="AF69" s="7">
        <v>0</v>
      </c>
      <c r="AG69" s="7">
        <v>0</v>
      </c>
      <c r="AH69" s="7">
        <v>0</v>
      </c>
      <c r="AI69" s="7">
        <v>0</v>
      </c>
      <c r="AJ69" s="7">
        <v>0</v>
      </c>
      <c r="AK69" s="7">
        <v>0</v>
      </c>
      <c r="AL69" s="7">
        <v>0</v>
      </c>
      <c r="AM69" s="7">
        <v>0</v>
      </c>
      <c r="AN69" s="7">
        <v>0</v>
      </c>
      <c r="AO69" s="7">
        <v>0</v>
      </c>
      <c r="AP69" s="7">
        <v>1</v>
      </c>
      <c r="AQ69" s="7">
        <v>0</v>
      </c>
      <c r="AR69" s="8" t="str">
        <f t="shared" si="38"/>
        <v>Code Injection</v>
      </c>
      <c r="AS69" s="47" t="str">
        <f t="shared" si="39"/>
        <v xml:space="preserve">Code Injection; </v>
      </c>
      <c r="AT69" s="47">
        <f t="shared" si="46"/>
        <v>10</v>
      </c>
      <c r="AU69" s="48">
        <v>0</v>
      </c>
      <c r="AV69" s="48">
        <v>0</v>
      </c>
      <c r="AW69" s="48">
        <v>0</v>
      </c>
      <c r="AX69" s="48">
        <v>0</v>
      </c>
      <c r="AY69" s="48">
        <v>0</v>
      </c>
      <c r="AZ69" s="48">
        <v>1</v>
      </c>
      <c r="BA69" s="48">
        <v>0</v>
      </c>
      <c r="BB69" s="10" t="str">
        <f t="shared" si="32"/>
        <v>Remote Code Execution/Download; Data Damage</v>
      </c>
      <c r="BC69" s="11" t="str">
        <f t="shared" si="40"/>
        <v xml:space="preserve">Remote Code Execution/Download; Data Damage; </v>
      </c>
      <c r="BD69" s="11">
        <f t="shared" si="47"/>
        <v>100010</v>
      </c>
      <c r="BE69" s="12">
        <v>0</v>
      </c>
      <c r="BF69" s="12">
        <v>0</v>
      </c>
      <c r="BG69" s="12">
        <v>0</v>
      </c>
      <c r="BH69" s="12">
        <v>0</v>
      </c>
      <c r="BI69" s="12">
        <v>1</v>
      </c>
      <c r="BJ69" s="12">
        <v>0</v>
      </c>
      <c r="BK69" s="12">
        <v>0</v>
      </c>
      <c r="BL69" s="12">
        <v>0</v>
      </c>
      <c r="BM69" s="12">
        <v>1</v>
      </c>
      <c r="BN69" s="12">
        <v>0</v>
      </c>
      <c r="BO69" s="49" t="s">
        <v>22</v>
      </c>
      <c r="BP69" s="50" t="s">
        <v>22</v>
      </c>
      <c r="BQ69" s="51">
        <f t="shared" si="41"/>
        <v>2019</v>
      </c>
      <c r="BR69" s="52">
        <f t="shared" si="30"/>
        <v>1</v>
      </c>
      <c r="BS69" s="59">
        <v>3</v>
      </c>
      <c r="BT69" s="59">
        <v>4</v>
      </c>
      <c r="BU69">
        <f t="shared" si="31"/>
        <v>0</v>
      </c>
    </row>
    <row r="70" spans="1:74" x14ac:dyDescent="0.2">
      <c r="A70" s="2">
        <v>42262</v>
      </c>
      <c r="B70" s="47" t="s">
        <v>454</v>
      </c>
      <c r="C70" s="15" t="s">
        <v>0</v>
      </c>
      <c r="D70" s="44" t="s">
        <v>455</v>
      </c>
      <c r="E70" s="4" t="s">
        <v>456</v>
      </c>
      <c r="F70" s="45" t="s">
        <v>457</v>
      </c>
      <c r="G70" s="45" t="s">
        <v>458</v>
      </c>
      <c r="H70" s="45" t="s">
        <v>86</v>
      </c>
      <c r="I70" s="45" t="str">
        <f t="shared" si="42"/>
        <v>3rd Party Firmware</v>
      </c>
      <c r="J70" s="10" t="str">
        <f t="shared" si="33"/>
        <v xml:space="preserve">3rd Party Firmware, </v>
      </c>
      <c r="K70" s="57">
        <f t="shared" si="43"/>
        <v>1000</v>
      </c>
      <c r="L70" s="46">
        <v>0</v>
      </c>
      <c r="M70" s="46">
        <v>0</v>
      </c>
      <c r="N70" s="46">
        <v>0</v>
      </c>
      <c r="O70" s="46">
        <v>1</v>
      </c>
      <c r="P70" s="46">
        <v>0</v>
      </c>
      <c r="Q70" s="46">
        <v>0</v>
      </c>
      <c r="R70" s="46">
        <v>0</v>
      </c>
      <c r="S70" s="11" t="str">
        <f t="shared" si="34"/>
        <v>Default Password Exploit; Account Access</v>
      </c>
      <c r="T70" s="10" t="str">
        <f t="shared" si="35"/>
        <v xml:space="preserve">Default Password Exploit; Account Access; </v>
      </c>
      <c r="U70" s="57">
        <f t="shared" si="44"/>
        <v>11000</v>
      </c>
      <c r="V70" s="12">
        <v>0</v>
      </c>
      <c r="W70" s="12">
        <v>0</v>
      </c>
      <c r="X70" s="12">
        <v>1</v>
      </c>
      <c r="Y70" s="12">
        <v>1</v>
      </c>
      <c r="Z70" s="12">
        <v>0</v>
      </c>
      <c r="AA70" s="12">
        <v>0</v>
      </c>
      <c r="AB70" s="12">
        <v>0</v>
      </c>
      <c r="AC70" s="11" t="str">
        <f t="shared" si="36"/>
        <v>Supply Chain Service Provider</v>
      </c>
      <c r="AD70" s="6" t="str">
        <f t="shared" si="37"/>
        <v xml:space="preserve">Supply Chain Service Provider; </v>
      </c>
      <c r="AE70" s="91">
        <f t="shared" si="45"/>
        <v>10</v>
      </c>
      <c r="AF70" s="7">
        <v>0</v>
      </c>
      <c r="AG70" s="7">
        <v>0</v>
      </c>
      <c r="AH70" s="7">
        <v>0</v>
      </c>
      <c r="AI70" s="7">
        <v>0</v>
      </c>
      <c r="AJ70" s="7">
        <v>0</v>
      </c>
      <c r="AK70" s="7">
        <v>0</v>
      </c>
      <c r="AL70" s="7">
        <v>0</v>
      </c>
      <c r="AM70" s="7">
        <v>0</v>
      </c>
      <c r="AN70" s="7">
        <v>0</v>
      </c>
      <c r="AO70" s="7">
        <v>0</v>
      </c>
      <c r="AP70" s="7">
        <v>1</v>
      </c>
      <c r="AQ70" s="7">
        <v>0</v>
      </c>
      <c r="AR70" s="8" t="str">
        <f t="shared" si="38"/>
        <v>N/A</v>
      </c>
      <c r="AS70" s="47" t="str">
        <f t="shared" si="39"/>
        <v xml:space="preserve">N/A; </v>
      </c>
      <c r="AT70" s="47">
        <f t="shared" si="46"/>
        <v>1</v>
      </c>
      <c r="AU70" s="48">
        <v>0</v>
      </c>
      <c r="AV70" s="48">
        <v>0</v>
      </c>
      <c r="AW70" s="48">
        <v>0</v>
      </c>
      <c r="AX70" s="48">
        <v>0</v>
      </c>
      <c r="AY70" s="48">
        <v>0</v>
      </c>
      <c r="AZ70" s="48">
        <v>0</v>
      </c>
      <c r="BA70" s="48">
        <v>1</v>
      </c>
      <c r="BB70" s="10" t="str">
        <f t="shared" si="32"/>
        <v>Backdoor Access; Remote Code Execution/Download</v>
      </c>
      <c r="BC70" s="11" t="str">
        <f t="shared" si="40"/>
        <v xml:space="preserve">Backdoor Access; Remote Code Execution/Download; </v>
      </c>
      <c r="BD70" s="11">
        <f t="shared" si="47"/>
        <v>10100000</v>
      </c>
      <c r="BE70" s="12">
        <v>0</v>
      </c>
      <c r="BF70" s="12">
        <v>0</v>
      </c>
      <c r="BG70" s="12">
        <v>1</v>
      </c>
      <c r="BH70" s="12">
        <v>0</v>
      </c>
      <c r="BI70" s="12">
        <v>1</v>
      </c>
      <c r="BJ70" s="12">
        <v>0</v>
      </c>
      <c r="BK70" s="12">
        <v>0</v>
      </c>
      <c r="BL70" s="12">
        <v>0</v>
      </c>
      <c r="BM70" s="12">
        <v>0</v>
      </c>
      <c r="BN70" s="12">
        <v>0</v>
      </c>
      <c r="BO70" s="49" t="s">
        <v>20</v>
      </c>
      <c r="BP70" s="50" t="s">
        <v>20</v>
      </c>
      <c r="BQ70" s="51">
        <f t="shared" si="41"/>
        <v>2015</v>
      </c>
      <c r="BR70" s="52">
        <f t="shared" si="30"/>
        <v>1</v>
      </c>
      <c r="BS70" s="59">
        <v>3</v>
      </c>
      <c r="BT70" s="59">
        <v>4</v>
      </c>
      <c r="BU70">
        <f t="shared" si="31"/>
        <v>0</v>
      </c>
    </row>
    <row r="71" spans="1:74" x14ac:dyDescent="0.2">
      <c r="A71" s="79">
        <v>43599</v>
      </c>
      <c r="B71" s="47" t="s">
        <v>459</v>
      </c>
      <c r="C71" s="15" t="s">
        <v>1</v>
      </c>
      <c r="D71" s="81" t="s">
        <v>460</v>
      </c>
      <c r="E71" s="4" t="s">
        <v>461</v>
      </c>
      <c r="F71" s="45" t="s">
        <v>457</v>
      </c>
      <c r="G71" s="45" t="s">
        <v>458</v>
      </c>
      <c r="H71" s="45" t="s">
        <v>462</v>
      </c>
      <c r="I71" s="45" t="str">
        <f t="shared" si="42"/>
        <v>3rd Party Firmware</v>
      </c>
      <c r="J71" s="10" t="str">
        <f t="shared" si="33"/>
        <v xml:space="preserve">3rd Party Firmware, </v>
      </c>
      <c r="K71" s="57">
        <f t="shared" si="43"/>
        <v>1000</v>
      </c>
      <c r="L71" s="46">
        <v>0</v>
      </c>
      <c r="M71" s="46">
        <v>0</v>
      </c>
      <c r="N71" s="46">
        <v>0</v>
      </c>
      <c r="O71" s="46">
        <v>1</v>
      </c>
      <c r="P71" s="46">
        <v>0</v>
      </c>
      <c r="Q71" s="46">
        <v>0</v>
      </c>
      <c r="R71" s="46">
        <v>0</v>
      </c>
      <c r="S71" s="11" t="str">
        <f t="shared" si="34"/>
        <v>Unknown, Other, or N/A</v>
      </c>
      <c r="T71" s="10" t="str">
        <f t="shared" si="35"/>
        <v xml:space="preserve">Unknown, Other, or N/A; </v>
      </c>
      <c r="U71" s="57">
        <f t="shared" si="44"/>
        <v>1</v>
      </c>
      <c r="V71" s="12">
        <v>0</v>
      </c>
      <c r="W71" s="12">
        <v>0</v>
      </c>
      <c r="X71" s="12">
        <v>0</v>
      </c>
      <c r="Y71" s="12">
        <v>0</v>
      </c>
      <c r="Z71" s="12">
        <v>0</v>
      </c>
      <c r="AA71" s="12">
        <v>0</v>
      </c>
      <c r="AB71" s="12">
        <v>1</v>
      </c>
      <c r="AC71" s="11" t="str">
        <f t="shared" si="36"/>
        <v>Supply Chain Service Provider</v>
      </c>
      <c r="AD71" s="6" t="str">
        <f t="shared" si="37"/>
        <v xml:space="preserve">Supply Chain Service Provider; </v>
      </c>
      <c r="AE71" s="91">
        <f t="shared" si="45"/>
        <v>10</v>
      </c>
      <c r="AF71" s="7">
        <v>0</v>
      </c>
      <c r="AG71" s="7">
        <v>0</v>
      </c>
      <c r="AH71" s="7">
        <v>0</v>
      </c>
      <c r="AI71" s="7">
        <v>0</v>
      </c>
      <c r="AJ71" s="7">
        <v>0</v>
      </c>
      <c r="AK71" s="7">
        <v>0</v>
      </c>
      <c r="AL71" s="7">
        <v>0</v>
      </c>
      <c r="AM71" s="7">
        <v>0</v>
      </c>
      <c r="AN71" s="7">
        <v>0</v>
      </c>
      <c r="AO71" s="7">
        <v>0</v>
      </c>
      <c r="AP71" s="7">
        <v>1</v>
      </c>
      <c r="AQ71" s="7">
        <v>0</v>
      </c>
      <c r="AR71" s="8" t="str">
        <f t="shared" si="38"/>
        <v>Firmware Editing; Code Injection</v>
      </c>
      <c r="AS71" s="47" t="str">
        <f t="shared" si="39"/>
        <v xml:space="preserve">Firmware Editing; Code Injection; </v>
      </c>
      <c r="AT71" s="47">
        <f t="shared" si="46"/>
        <v>1010</v>
      </c>
      <c r="AU71" s="48">
        <v>0</v>
      </c>
      <c r="AV71" s="48">
        <v>0</v>
      </c>
      <c r="AW71" s="48">
        <v>0</v>
      </c>
      <c r="AX71" s="48">
        <v>1</v>
      </c>
      <c r="AY71" s="48">
        <v>0</v>
      </c>
      <c r="AZ71" s="48">
        <v>1</v>
      </c>
      <c r="BA71" s="48">
        <v>0</v>
      </c>
      <c r="BB71" s="10" t="str">
        <f t="shared" si="32"/>
        <v>Backdoor Access; Remote Code Execution/Download</v>
      </c>
      <c r="BC71" s="11" t="str">
        <f t="shared" si="40"/>
        <v xml:space="preserve">Backdoor Access; Remote Code Execution/Download; </v>
      </c>
      <c r="BD71" s="11">
        <f t="shared" si="47"/>
        <v>10100000</v>
      </c>
      <c r="BE71" s="12">
        <v>0</v>
      </c>
      <c r="BF71" s="12">
        <v>0</v>
      </c>
      <c r="BG71" s="12">
        <v>1</v>
      </c>
      <c r="BH71" s="12">
        <v>0</v>
      </c>
      <c r="BI71" s="12">
        <v>1</v>
      </c>
      <c r="BJ71" s="12">
        <v>0</v>
      </c>
      <c r="BK71" s="12">
        <v>0</v>
      </c>
      <c r="BL71" s="12">
        <v>0</v>
      </c>
      <c r="BM71" s="12">
        <v>0</v>
      </c>
      <c r="BN71" s="12">
        <v>0</v>
      </c>
      <c r="BO71" s="49" t="s">
        <v>22</v>
      </c>
      <c r="BP71" s="50" t="s">
        <v>22</v>
      </c>
      <c r="BQ71" s="51">
        <f t="shared" si="41"/>
        <v>2019</v>
      </c>
      <c r="BR71" s="52">
        <f t="shared" si="30"/>
        <v>1</v>
      </c>
      <c r="BS71" s="59">
        <v>3</v>
      </c>
      <c r="BT71" s="59">
        <v>4</v>
      </c>
      <c r="BU71">
        <f t="shared" si="31"/>
        <v>0</v>
      </c>
    </row>
    <row r="72" spans="1:74" x14ac:dyDescent="0.2">
      <c r="A72" s="2">
        <v>43663</v>
      </c>
      <c r="B72" s="47" t="s">
        <v>463</v>
      </c>
      <c r="C72" s="3" t="s">
        <v>1</v>
      </c>
      <c r="D72" s="44" t="s">
        <v>464</v>
      </c>
      <c r="E72" s="4" t="s">
        <v>465</v>
      </c>
      <c r="F72" s="45" t="s">
        <v>466</v>
      </c>
      <c r="G72" s="45" t="s">
        <v>467</v>
      </c>
      <c r="H72" s="45" t="s">
        <v>468</v>
      </c>
      <c r="I72" s="45" t="str">
        <f t="shared" si="42"/>
        <v>3rd Party Firmware</v>
      </c>
      <c r="J72" s="10" t="str">
        <f t="shared" si="33"/>
        <v xml:space="preserve">3rd Party Firmware, </v>
      </c>
      <c r="K72" s="57">
        <f t="shared" si="43"/>
        <v>1000</v>
      </c>
      <c r="L72" s="46">
        <v>0</v>
      </c>
      <c r="M72" s="46">
        <v>0</v>
      </c>
      <c r="N72" s="46">
        <v>0</v>
      </c>
      <c r="O72" s="46">
        <v>1</v>
      </c>
      <c r="P72" s="46">
        <v>0</v>
      </c>
      <c r="Q72" s="46">
        <v>0</v>
      </c>
      <c r="R72" s="46">
        <v>0</v>
      </c>
      <c r="S72" s="11" t="str">
        <f t="shared" si="34"/>
        <v>Broken Signature System</v>
      </c>
      <c r="T72" s="10" t="str">
        <f t="shared" si="35"/>
        <v xml:space="preserve">Broken Signature System; </v>
      </c>
      <c r="U72" s="57">
        <f t="shared" si="44"/>
        <v>10</v>
      </c>
      <c r="V72" s="12">
        <v>0</v>
      </c>
      <c r="W72" s="12">
        <v>0</v>
      </c>
      <c r="X72" s="12">
        <v>0</v>
      </c>
      <c r="Y72" s="12">
        <v>0</v>
      </c>
      <c r="Z72" s="12">
        <v>0</v>
      </c>
      <c r="AA72" s="12">
        <v>1</v>
      </c>
      <c r="AB72" s="12">
        <v>0</v>
      </c>
      <c r="AC72" s="11" t="str">
        <f t="shared" si="36"/>
        <v>Supply Chain Service Provider</v>
      </c>
      <c r="AD72" s="6" t="str">
        <f t="shared" si="37"/>
        <v xml:space="preserve">Supply Chain Service Provider; </v>
      </c>
      <c r="AE72" s="91">
        <f t="shared" si="45"/>
        <v>10</v>
      </c>
      <c r="AF72" s="7">
        <v>0</v>
      </c>
      <c r="AG72" s="7">
        <v>0</v>
      </c>
      <c r="AH72" s="7">
        <v>0</v>
      </c>
      <c r="AI72" s="7">
        <v>0</v>
      </c>
      <c r="AJ72" s="7">
        <v>0</v>
      </c>
      <c r="AK72" s="7">
        <v>0</v>
      </c>
      <c r="AL72" s="7">
        <v>0</v>
      </c>
      <c r="AM72" s="7">
        <v>0</v>
      </c>
      <c r="AN72" s="7">
        <v>0</v>
      </c>
      <c r="AO72" s="7">
        <v>0</v>
      </c>
      <c r="AP72" s="7">
        <v>1</v>
      </c>
      <c r="AQ72" s="7">
        <v>0</v>
      </c>
      <c r="AR72" s="8" t="str">
        <f t="shared" si="38"/>
        <v>Cryptography Error; Firmware Editing; Code Injection</v>
      </c>
      <c r="AS72" s="47" t="str">
        <f t="shared" si="39"/>
        <v xml:space="preserve">Cryptography Error; Firmware Editing; Code Injection; </v>
      </c>
      <c r="AT72" s="47">
        <f t="shared" si="46"/>
        <v>11010</v>
      </c>
      <c r="AU72" s="48">
        <v>0</v>
      </c>
      <c r="AV72" s="48">
        <v>0</v>
      </c>
      <c r="AW72" s="48">
        <v>1</v>
      </c>
      <c r="AX72" s="48">
        <v>1</v>
      </c>
      <c r="AY72" s="48">
        <v>0</v>
      </c>
      <c r="AZ72" s="48">
        <v>1</v>
      </c>
      <c r="BA72" s="48">
        <v>0</v>
      </c>
      <c r="BB72" s="10" t="str">
        <f t="shared" si="32"/>
        <v>Data Extraction; Backdoor Access; Remote Code Execution/Download</v>
      </c>
      <c r="BC72" s="11" t="str">
        <f t="shared" si="40"/>
        <v xml:space="preserve">Data Extraction; Backdoor Access; Remote Code Execution/Download; </v>
      </c>
      <c r="BD72" s="11">
        <f t="shared" si="47"/>
        <v>1010100000</v>
      </c>
      <c r="BE72" s="12">
        <v>1</v>
      </c>
      <c r="BF72" s="12">
        <v>0</v>
      </c>
      <c r="BG72" s="12">
        <v>1</v>
      </c>
      <c r="BH72" s="12">
        <v>0</v>
      </c>
      <c r="BI72" s="12">
        <v>1</v>
      </c>
      <c r="BJ72" s="12">
        <v>0</v>
      </c>
      <c r="BK72" s="12">
        <v>0</v>
      </c>
      <c r="BL72" s="12">
        <v>0</v>
      </c>
      <c r="BM72" s="12">
        <v>0</v>
      </c>
      <c r="BN72" s="12">
        <v>0</v>
      </c>
      <c r="BO72" s="49" t="s">
        <v>22</v>
      </c>
      <c r="BP72" s="50" t="s">
        <v>22</v>
      </c>
      <c r="BQ72" s="51">
        <f t="shared" si="41"/>
        <v>2019</v>
      </c>
      <c r="BR72" s="52">
        <f t="shared" si="30"/>
        <v>1</v>
      </c>
      <c r="BS72" s="59">
        <v>1</v>
      </c>
      <c r="BT72" s="59">
        <v>4</v>
      </c>
      <c r="BU72">
        <f t="shared" si="31"/>
        <v>0</v>
      </c>
    </row>
    <row r="73" spans="1:74" x14ac:dyDescent="0.2">
      <c r="A73" s="14">
        <v>43376</v>
      </c>
      <c r="B73" s="47" t="s">
        <v>469</v>
      </c>
      <c r="C73" s="15" t="s">
        <v>1</v>
      </c>
      <c r="D73" s="44" t="s">
        <v>470</v>
      </c>
      <c r="E73" s="18" t="s">
        <v>471</v>
      </c>
      <c r="F73" s="45" t="s">
        <v>472</v>
      </c>
      <c r="G73" s="45" t="s">
        <v>473</v>
      </c>
      <c r="H73" s="45" t="s">
        <v>474</v>
      </c>
      <c r="I73" s="45" t="str">
        <f t="shared" si="42"/>
        <v>3rd Party Firmware</v>
      </c>
      <c r="J73" s="10" t="str">
        <f t="shared" si="33"/>
        <v xml:space="preserve">3rd Party Firmware, </v>
      </c>
      <c r="K73" s="57">
        <f t="shared" si="43"/>
        <v>1000</v>
      </c>
      <c r="L73" s="46">
        <v>0</v>
      </c>
      <c r="M73" s="46">
        <v>0</v>
      </c>
      <c r="N73" s="46">
        <v>0</v>
      </c>
      <c r="O73" s="46">
        <v>1</v>
      </c>
      <c r="P73" s="46">
        <v>0</v>
      </c>
      <c r="Q73" s="46">
        <v>0</v>
      </c>
      <c r="R73" s="46">
        <v>0</v>
      </c>
      <c r="S73" s="11" t="str">
        <f t="shared" si="34"/>
        <v>Broken Signature System; Unknown, Other, or N/A</v>
      </c>
      <c r="T73" s="10" t="str">
        <f t="shared" si="35"/>
        <v xml:space="preserve">Broken Signature System; Unknown, Other, or N/A; </v>
      </c>
      <c r="U73" s="57">
        <f t="shared" si="44"/>
        <v>11</v>
      </c>
      <c r="V73" s="12">
        <v>0</v>
      </c>
      <c r="W73" s="12">
        <v>0</v>
      </c>
      <c r="X73" s="12">
        <v>0</v>
      </c>
      <c r="Y73" s="12">
        <v>0</v>
      </c>
      <c r="Z73" s="12">
        <v>0</v>
      </c>
      <c r="AA73" s="12">
        <v>1</v>
      </c>
      <c r="AB73" s="12">
        <v>1</v>
      </c>
      <c r="AC73" s="11" t="str">
        <f t="shared" si="36"/>
        <v>Supply Chain Service Provider</v>
      </c>
      <c r="AD73" s="6" t="str">
        <f t="shared" si="37"/>
        <v xml:space="preserve">Supply Chain Service Provider; </v>
      </c>
      <c r="AE73" s="91">
        <f t="shared" si="45"/>
        <v>10</v>
      </c>
      <c r="AF73" s="7">
        <v>0</v>
      </c>
      <c r="AG73" s="7">
        <v>0</v>
      </c>
      <c r="AH73" s="7">
        <v>0</v>
      </c>
      <c r="AI73" s="7">
        <v>0</v>
      </c>
      <c r="AJ73" s="7">
        <v>0</v>
      </c>
      <c r="AK73" s="7">
        <v>0</v>
      </c>
      <c r="AL73" s="7">
        <v>0</v>
      </c>
      <c r="AM73" s="7">
        <v>0</v>
      </c>
      <c r="AN73" s="7">
        <v>0</v>
      </c>
      <c r="AO73" s="7">
        <v>0</v>
      </c>
      <c r="AP73" s="7">
        <v>1</v>
      </c>
      <c r="AQ73" s="7">
        <v>0</v>
      </c>
      <c r="AR73" s="8" t="str">
        <f t="shared" si="38"/>
        <v>Firmware Editing; Code Injection</v>
      </c>
      <c r="AS73" s="47" t="str">
        <f t="shared" si="39"/>
        <v xml:space="preserve">Firmware Editing; Code Injection; </v>
      </c>
      <c r="AT73" s="47">
        <f t="shared" si="46"/>
        <v>1010</v>
      </c>
      <c r="AU73" s="48">
        <v>0</v>
      </c>
      <c r="AV73" s="48">
        <v>0</v>
      </c>
      <c r="AW73" s="48">
        <v>0</v>
      </c>
      <c r="AX73" s="48">
        <v>1</v>
      </c>
      <c r="AY73" s="48">
        <v>0</v>
      </c>
      <c r="AZ73" s="48">
        <v>1</v>
      </c>
      <c r="BA73" s="48">
        <v>0</v>
      </c>
      <c r="BB73" s="10" t="str">
        <f t="shared" si="32"/>
        <v>Unknown or Other</v>
      </c>
      <c r="BC73" s="11" t="str">
        <f t="shared" si="40"/>
        <v xml:space="preserve">Unknown or Other; </v>
      </c>
      <c r="BD73" s="11">
        <f t="shared" si="47"/>
        <v>1</v>
      </c>
      <c r="BE73" s="12">
        <v>0</v>
      </c>
      <c r="BF73" s="12">
        <v>0</v>
      </c>
      <c r="BG73" s="12">
        <v>0</v>
      </c>
      <c r="BH73" s="12">
        <v>0</v>
      </c>
      <c r="BI73" s="12">
        <v>0</v>
      </c>
      <c r="BJ73" s="12">
        <v>0</v>
      </c>
      <c r="BK73" s="12">
        <v>0</v>
      </c>
      <c r="BL73" s="12">
        <v>0</v>
      </c>
      <c r="BM73" s="12">
        <v>0</v>
      </c>
      <c r="BN73" s="12">
        <v>1</v>
      </c>
      <c r="BO73" s="49" t="s">
        <v>22</v>
      </c>
      <c r="BP73" s="50" t="s">
        <v>22</v>
      </c>
      <c r="BQ73" s="51">
        <f t="shared" si="41"/>
        <v>2018</v>
      </c>
      <c r="BR73" s="52">
        <f t="shared" si="30"/>
        <v>1</v>
      </c>
      <c r="BS73" s="59">
        <v>1</v>
      </c>
      <c r="BT73" s="59">
        <v>4</v>
      </c>
      <c r="BU73">
        <f t="shared" si="31"/>
        <v>0</v>
      </c>
    </row>
    <row r="74" spans="1:74" x14ac:dyDescent="0.2">
      <c r="A74" s="14">
        <v>43350</v>
      </c>
      <c r="B74" s="47" t="s">
        <v>475</v>
      </c>
      <c r="C74" s="15" t="s">
        <v>1</v>
      </c>
      <c r="D74" s="44" t="s">
        <v>476</v>
      </c>
      <c r="E74" s="18" t="s">
        <v>477</v>
      </c>
      <c r="F74" s="45" t="s">
        <v>478</v>
      </c>
      <c r="G74" s="45" t="s">
        <v>479</v>
      </c>
      <c r="H74" s="45" t="s">
        <v>474</v>
      </c>
      <c r="I74" s="45" t="str">
        <f t="shared" si="42"/>
        <v>3rd Party Firmware</v>
      </c>
      <c r="J74" s="10" t="str">
        <f t="shared" si="33"/>
        <v xml:space="preserve">3rd Party Firmware, </v>
      </c>
      <c r="K74" s="57">
        <f t="shared" si="43"/>
        <v>1000</v>
      </c>
      <c r="L74" s="46">
        <v>0</v>
      </c>
      <c r="M74" s="46">
        <v>0</v>
      </c>
      <c r="N74" s="46">
        <v>0</v>
      </c>
      <c r="O74" s="46">
        <v>1</v>
      </c>
      <c r="P74" s="46">
        <v>0</v>
      </c>
      <c r="Q74" s="46">
        <v>0</v>
      </c>
      <c r="R74" s="46">
        <v>0</v>
      </c>
      <c r="S74" s="11" t="str">
        <f t="shared" si="34"/>
        <v>Broken Signature System</v>
      </c>
      <c r="T74" s="10" t="str">
        <f t="shared" si="35"/>
        <v xml:space="preserve">Broken Signature System; </v>
      </c>
      <c r="U74" s="57">
        <f t="shared" si="44"/>
        <v>10</v>
      </c>
      <c r="V74" s="12">
        <v>0</v>
      </c>
      <c r="W74" s="12">
        <v>0</v>
      </c>
      <c r="X74" s="12">
        <v>0</v>
      </c>
      <c r="Y74" s="12">
        <v>0</v>
      </c>
      <c r="Z74" s="12">
        <v>0</v>
      </c>
      <c r="AA74" s="12">
        <v>1</v>
      </c>
      <c r="AB74" s="12">
        <v>0</v>
      </c>
      <c r="AC74" s="11" t="str">
        <f t="shared" si="36"/>
        <v>Supply Chain Service Provider</v>
      </c>
      <c r="AD74" s="6" t="str">
        <f t="shared" si="37"/>
        <v xml:space="preserve">Supply Chain Service Provider; </v>
      </c>
      <c r="AE74" s="91">
        <f t="shared" si="45"/>
        <v>10</v>
      </c>
      <c r="AF74" s="7">
        <v>0</v>
      </c>
      <c r="AG74" s="7">
        <v>0</v>
      </c>
      <c r="AH74" s="7">
        <v>0</v>
      </c>
      <c r="AI74" s="7">
        <v>0</v>
      </c>
      <c r="AJ74" s="7">
        <v>0</v>
      </c>
      <c r="AK74" s="7">
        <v>0</v>
      </c>
      <c r="AL74" s="7">
        <v>0</v>
      </c>
      <c r="AM74" s="7">
        <v>0</v>
      </c>
      <c r="AN74" s="7">
        <v>0</v>
      </c>
      <c r="AO74" s="7">
        <v>0</v>
      </c>
      <c r="AP74" s="7">
        <v>1</v>
      </c>
      <c r="AQ74" s="7">
        <v>0</v>
      </c>
      <c r="AR74" s="8" t="str">
        <f t="shared" si="38"/>
        <v>Cryptography Error; Firmware Editing; Code Injection</v>
      </c>
      <c r="AS74" s="47" t="str">
        <f t="shared" si="39"/>
        <v xml:space="preserve">Cryptography Error; Firmware Editing; Code Injection; </v>
      </c>
      <c r="AT74" s="47">
        <f t="shared" si="46"/>
        <v>11010</v>
      </c>
      <c r="AU74" s="48">
        <v>0</v>
      </c>
      <c r="AV74" s="48">
        <v>0</v>
      </c>
      <c r="AW74" s="48">
        <v>1</v>
      </c>
      <c r="AX74" s="48">
        <v>1</v>
      </c>
      <c r="AY74" s="48">
        <v>0</v>
      </c>
      <c r="AZ74" s="48">
        <v>1</v>
      </c>
      <c r="BA74" s="48">
        <v>0</v>
      </c>
      <c r="BB74" s="10" t="str">
        <f t="shared" si="32"/>
        <v>Unknown or Other</v>
      </c>
      <c r="BC74" s="11" t="str">
        <f t="shared" si="40"/>
        <v xml:space="preserve">Unknown or Other; </v>
      </c>
      <c r="BD74" s="11">
        <f t="shared" si="47"/>
        <v>1</v>
      </c>
      <c r="BE74" s="12">
        <v>0</v>
      </c>
      <c r="BF74" s="12">
        <v>0</v>
      </c>
      <c r="BG74" s="12">
        <v>0</v>
      </c>
      <c r="BH74" s="12">
        <v>0</v>
      </c>
      <c r="BI74" s="12">
        <v>0</v>
      </c>
      <c r="BJ74" s="12">
        <v>0</v>
      </c>
      <c r="BK74" s="12">
        <v>0</v>
      </c>
      <c r="BL74" s="12">
        <v>0</v>
      </c>
      <c r="BM74" s="12">
        <v>0</v>
      </c>
      <c r="BN74" s="12">
        <v>1</v>
      </c>
      <c r="BO74" s="49" t="s">
        <v>22</v>
      </c>
      <c r="BP74" s="50" t="s">
        <v>22</v>
      </c>
      <c r="BQ74" s="51">
        <f t="shared" si="41"/>
        <v>2018</v>
      </c>
      <c r="BR74" s="52">
        <f t="shared" si="30"/>
        <v>1</v>
      </c>
      <c r="BS74" s="59">
        <v>1</v>
      </c>
      <c r="BT74" s="59">
        <v>4</v>
      </c>
      <c r="BU74">
        <f t="shared" si="31"/>
        <v>0</v>
      </c>
    </row>
    <row r="75" spans="1:74" x14ac:dyDescent="0.2">
      <c r="A75" s="14">
        <v>43865</v>
      </c>
      <c r="B75" s="47" t="s">
        <v>480</v>
      </c>
      <c r="C75" s="15" t="s">
        <v>1</v>
      </c>
      <c r="D75" s="44" t="s">
        <v>481</v>
      </c>
      <c r="E75" s="4" t="s">
        <v>482</v>
      </c>
      <c r="F75" s="45" t="s">
        <v>483</v>
      </c>
      <c r="G75" s="45" t="s">
        <v>483</v>
      </c>
      <c r="H75" s="45" t="s">
        <v>484</v>
      </c>
      <c r="I75" s="45" t="str">
        <f t="shared" si="42"/>
        <v>3rd Party Firmware</v>
      </c>
      <c r="J75" s="10" t="str">
        <f t="shared" si="33"/>
        <v xml:space="preserve">3rd Party Firmware, </v>
      </c>
      <c r="K75" s="57">
        <f t="shared" si="43"/>
        <v>1000</v>
      </c>
      <c r="L75" s="46">
        <v>0</v>
      </c>
      <c r="M75" s="46">
        <v>0</v>
      </c>
      <c r="N75" s="46">
        <v>0</v>
      </c>
      <c r="O75" s="46">
        <v>1</v>
      </c>
      <c r="P75" s="46">
        <v>0</v>
      </c>
      <c r="Q75" s="46">
        <v>0</v>
      </c>
      <c r="R75" s="46">
        <v>0</v>
      </c>
      <c r="S75" s="11" t="str">
        <f t="shared" si="34"/>
        <v>Unknown, Other, or N/A</v>
      </c>
      <c r="T75" s="10" t="str">
        <f t="shared" si="35"/>
        <v xml:space="preserve">Unknown, Other, or N/A; </v>
      </c>
      <c r="U75" s="57">
        <f t="shared" si="44"/>
        <v>1</v>
      </c>
      <c r="V75" s="12">
        <v>0</v>
      </c>
      <c r="W75" s="12">
        <v>0</v>
      </c>
      <c r="X75" s="12">
        <v>0</v>
      </c>
      <c r="Y75" s="12">
        <v>0</v>
      </c>
      <c r="Z75" s="12">
        <v>0</v>
      </c>
      <c r="AA75" s="12">
        <v>0</v>
      </c>
      <c r="AB75" s="12">
        <v>1</v>
      </c>
      <c r="AC75" s="11" t="str">
        <f t="shared" si="36"/>
        <v>Supply Chain Service Provider</v>
      </c>
      <c r="AD75" s="6" t="str">
        <f t="shared" si="37"/>
        <v xml:space="preserve">Supply Chain Service Provider; </v>
      </c>
      <c r="AE75" s="91">
        <f t="shared" si="45"/>
        <v>10</v>
      </c>
      <c r="AF75" s="7">
        <v>0</v>
      </c>
      <c r="AG75" s="7">
        <v>0</v>
      </c>
      <c r="AH75" s="7">
        <v>0</v>
      </c>
      <c r="AI75" s="7">
        <v>0</v>
      </c>
      <c r="AJ75" s="7">
        <v>0</v>
      </c>
      <c r="AK75" s="7">
        <v>0</v>
      </c>
      <c r="AL75" s="7">
        <v>0</v>
      </c>
      <c r="AM75" s="7">
        <v>0</v>
      </c>
      <c r="AN75" s="7">
        <v>0</v>
      </c>
      <c r="AO75" s="7">
        <v>0</v>
      </c>
      <c r="AP75" s="7">
        <v>1</v>
      </c>
      <c r="AQ75" s="7">
        <v>0</v>
      </c>
      <c r="AR75" s="8" t="str">
        <f t="shared" si="38"/>
        <v>Credential Theft; Default Password</v>
      </c>
      <c r="AS75" s="47" t="str">
        <f t="shared" si="39"/>
        <v xml:space="preserve">Credential Theft; Default Password; </v>
      </c>
      <c r="AT75" s="47">
        <f t="shared" si="46"/>
        <v>1000100</v>
      </c>
      <c r="AU75" s="48">
        <v>1</v>
      </c>
      <c r="AV75" s="48">
        <v>0</v>
      </c>
      <c r="AW75" s="48">
        <v>0</v>
      </c>
      <c r="AX75" s="48">
        <v>0</v>
      </c>
      <c r="AY75" s="48">
        <v>1</v>
      </c>
      <c r="AZ75" s="48">
        <v>0</v>
      </c>
      <c r="BA75" s="48">
        <v>0</v>
      </c>
      <c r="BB75" s="10" t="str">
        <f t="shared" si="32"/>
        <v>Data Extraction; Backdoor Access; Remote Code Execution/Download</v>
      </c>
      <c r="BC75" s="11" t="str">
        <f t="shared" si="40"/>
        <v xml:space="preserve">Data Extraction; Backdoor Access; Remote Code Execution/Download; </v>
      </c>
      <c r="BD75" s="11">
        <f t="shared" si="47"/>
        <v>1010100000</v>
      </c>
      <c r="BE75" s="12">
        <v>1</v>
      </c>
      <c r="BF75" s="12">
        <v>0</v>
      </c>
      <c r="BG75" s="12">
        <v>1</v>
      </c>
      <c r="BH75" s="12">
        <v>0</v>
      </c>
      <c r="BI75" s="12">
        <v>1</v>
      </c>
      <c r="BJ75" s="12">
        <v>0</v>
      </c>
      <c r="BK75" s="12">
        <v>0</v>
      </c>
      <c r="BL75" s="12">
        <v>0</v>
      </c>
      <c r="BM75" s="12">
        <v>0</v>
      </c>
      <c r="BN75" s="12">
        <v>0</v>
      </c>
      <c r="BO75" s="49" t="s">
        <v>22</v>
      </c>
      <c r="BP75" s="50" t="s">
        <v>22</v>
      </c>
      <c r="BQ75" s="51">
        <v>2020</v>
      </c>
      <c r="BR75" s="52"/>
      <c r="BS75" s="59">
        <v>1</v>
      </c>
      <c r="BT75" s="59">
        <v>4</v>
      </c>
      <c r="BU75">
        <v>0</v>
      </c>
    </row>
    <row r="76" spans="1:74" x14ac:dyDescent="0.2">
      <c r="A76" s="2">
        <v>43763</v>
      </c>
      <c r="B76" s="47" t="s">
        <v>485</v>
      </c>
      <c r="C76" s="3" t="s">
        <v>0</v>
      </c>
      <c r="D76" s="44" t="s">
        <v>486</v>
      </c>
      <c r="E76" s="4" t="s">
        <v>487</v>
      </c>
      <c r="F76" s="45" t="s">
        <v>346</v>
      </c>
      <c r="G76" s="45" t="s">
        <v>184</v>
      </c>
      <c r="H76" s="45" t="s">
        <v>488</v>
      </c>
      <c r="I76" s="45" t="str">
        <f t="shared" si="42"/>
        <v>Attacker Application</v>
      </c>
      <c r="J76" s="10" t="str">
        <f t="shared" si="33"/>
        <v xml:space="preserve">Attacker Application, </v>
      </c>
      <c r="K76" s="57">
        <f t="shared" si="43"/>
        <v>10</v>
      </c>
      <c r="L76" s="46">
        <v>0</v>
      </c>
      <c r="M76" s="46">
        <v>0</v>
      </c>
      <c r="N76" s="46">
        <v>0</v>
      </c>
      <c r="O76" s="46">
        <v>0</v>
      </c>
      <c r="P76" s="46">
        <v>0</v>
      </c>
      <c r="Q76" s="46">
        <v>1</v>
      </c>
      <c r="R76" s="46">
        <v>0</v>
      </c>
      <c r="S76" s="11" t="str">
        <f t="shared" si="34"/>
        <v>Self-signed/Unsigned</v>
      </c>
      <c r="T76" s="10" t="str">
        <f t="shared" si="35"/>
        <v xml:space="preserve">Self-signed/Unsigned; </v>
      </c>
      <c r="U76" s="57">
        <f t="shared" si="44"/>
        <v>100</v>
      </c>
      <c r="V76" s="12">
        <v>0</v>
      </c>
      <c r="W76" s="12">
        <v>0</v>
      </c>
      <c r="X76" s="12">
        <v>0</v>
      </c>
      <c r="Y76" s="12">
        <v>0</v>
      </c>
      <c r="Z76" s="12">
        <v>1</v>
      </c>
      <c r="AA76" s="12">
        <v>0</v>
      </c>
      <c r="AB76" s="12">
        <v>0</v>
      </c>
      <c r="AC76" s="11" t="str">
        <f t="shared" si="36"/>
        <v>Proprietary Application Store</v>
      </c>
      <c r="AD76" s="6" t="str">
        <f t="shared" si="37"/>
        <v xml:space="preserve">Proprietary Application Store; </v>
      </c>
      <c r="AE76" s="91">
        <f t="shared" si="45"/>
        <v>1000000000</v>
      </c>
      <c r="AF76" s="7">
        <v>0</v>
      </c>
      <c r="AG76" s="7">
        <v>0</v>
      </c>
      <c r="AH76" s="7">
        <v>1</v>
      </c>
      <c r="AI76" s="7">
        <v>0</v>
      </c>
      <c r="AJ76" s="7">
        <v>0</v>
      </c>
      <c r="AK76" s="7">
        <v>0</v>
      </c>
      <c r="AL76" s="7">
        <v>0</v>
      </c>
      <c r="AM76" s="7">
        <v>0</v>
      </c>
      <c r="AN76" s="7">
        <v>0</v>
      </c>
      <c r="AO76" s="7">
        <v>0</v>
      </c>
      <c r="AP76" s="7">
        <v>0</v>
      </c>
      <c r="AQ76" s="7">
        <v>0</v>
      </c>
      <c r="AR76" s="8" t="str">
        <f t="shared" si="38"/>
        <v>N/A</v>
      </c>
      <c r="AS76" s="47" t="str">
        <f t="shared" si="39"/>
        <v xml:space="preserve">N/A; </v>
      </c>
      <c r="AT76" s="47">
        <f t="shared" si="46"/>
        <v>1</v>
      </c>
      <c r="AU76" s="48">
        <v>0</v>
      </c>
      <c r="AV76" s="48">
        <v>0</v>
      </c>
      <c r="AW76" s="48">
        <v>0</v>
      </c>
      <c r="AX76" s="48">
        <v>0</v>
      </c>
      <c r="AY76" s="48">
        <v>0</v>
      </c>
      <c r="AZ76" s="48">
        <v>0</v>
      </c>
      <c r="BA76" s="48">
        <v>1</v>
      </c>
      <c r="BB76" s="10" t="str">
        <f t="shared" si="32"/>
        <v>Adware</v>
      </c>
      <c r="BC76" s="11" t="str">
        <f t="shared" si="40"/>
        <v xml:space="preserve">Adware; </v>
      </c>
      <c r="BD76" s="11">
        <f t="shared" si="47"/>
        <v>10000</v>
      </c>
      <c r="BE76" s="12">
        <v>0</v>
      </c>
      <c r="BF76" s="12">
        <v>0</v>
      </c>
      <c r="BG76" s="12">
        <v>0</v>
      </c>
      <c r="BH76" s="12">
        <v>0</v>
      </c>
      <c r="BI76" s="12">
        <v>0</v>
      </c>
      <c r="BJ76" s="12">
        <v>1</v>
      </c>
      <c r="BK76" s="12">
        <v>0</v>
      </c>
      <c r="BL76" s="12">
        <v>0</v>
      </c>
      <c r="BM76" s="12">
        <v>0</v>
      </c>
      <c r="BN76" s="12">
        <v>0</v>
      </c>
      <c r="BO76" s="49" t="s">
        <v>20</v>
      </c>
      <c r="BP76" s="50" t="s">
        <v>19</v>
      </c>
      <c r="BQ76" s="51">
        <f>YEAR(A76)</f>
        <v>2019</v>
      </c>
      <c r="BR76" s="52">
        <f t="shared" ref="BR76:BR115" si="48">SUM(L76:O76)</f>
        <v>0</v>
      </c>
      <c r="BS76" s="59">
        <v>2</v>
      </c>
      <c r="BT76" s="59">
        <v>1</v>
      </c>
      <c r="BU76">
        <f>SUM(AH76:AI76)</f>
        <v>1</v>
      </c>
    </row>
    <row r="77" spans="1:74" x14ac:dyDescent="0.2">
      <c r="A77" s="53">
        <v>43999</v>
      </c>
      <c r="B77" s="47" t="s">
        <v>489</v>
      </c>
      <c r="C77" s="15" t="s">
        <v>0</v>
      </c>
      <c r="D77" s="54" t="s">
        <v>490</v>
      </c>
      <c r="E77" s="55" t="s">
        <v>491</v>
      </c>
      <c r="F77" s="45" t="s">
        <v>346</v>
      </c>
      <c r="G77" s="45" t="s">
        <v>492</v>
      </c>
      <c r="H77" s="45" t="s">
        <v>493</v>
      </c>
      <c r="I77" s="45" t="str">
        <f t="shared" si="42"/>
        <v>Attacker Application</v>
      </c>
      <c r="J77" s="10" t="str">
        <f t="shared" si="33"/>
        <v xml:space="preserve">Attacker Application, </v>
      </c>
      <c r="K77" s="57">
        <f t="shared" si="43"/>
        <v>10</v>
      </c>
      <c r="L77" s="46">
        <v>0</v>
      </c>
      <c r="M77" s="46">
        <v>0</v>
      </c>
      <c r="N77" s="46">
        <v>0</v>
      </c>
      <c r="O77" s="46">
        <v>0</v>
      </c>
      <c r="P77" s="46">
        <v>0</v>
      </c>
      <c r="Q77" s="46">
        <v>1</v>
      </c>
      <c r="R77" s="46">
        <v>0</v>
      </c>
      <c r="S77" s="11" t="str">
        <f t="shared" si="34"/>
        <v>Self-signed/Unsigned</v>
      </c>
      <c r="T77" s="10" t="str">
        <f t="shared" si="35"/>
        <v xml:space="preserve">Self-signed/Unsigned; </v>
      </c>
      <c r="U77" s="57">
        <f t="shared" si="44"/>
        <v>100</v>
      </c>
      <c r="V77" s="12">
        <v>0</v>
      </c>
      <c r="W77" s="12">
        <v>0</v>
      </c>
      <c r="X77" s="12">
        <v>0</v>
      </c>
      <c r="Y77" s="12">
        <v>0</v>
      </c>
      <c r="Z77" s="12">
        <v>1</v>
      </c>
      <c r="AA77" s="12">
        <v>0</v>
      </c>
      <c r="AB77" s="12">
        <v>0</v>
      </c>
      <c r="AC77" s="11" t="str">
        <f t="shared" si="36"/>
        <v>Proprietary Application Store</v>
      </c>
      <c r="AD77" s="6" t="str">
        <f t="shared" si="37"/>
        <v xml:space="preserve">Proprietary Application Store; </v>
      </c>
      <c r="AE77" s="91">
        <f t="shared" si="45"/>
        <v>1000000000</v>
      </c>
      <c r="AF77" s="7">
        <v>0</v>
      </c>
      <c r="AG77" s="7">
        <v>0</v>
      </c>
      <c r="AH77" s="7">
        <v>1</v>
      </c>
      <c r="AI77" s="7">
        <v>0</v>
      </c>
      <c r="AJ77" s="7">
        <v>0</v>
      </c>
      <c r="AK77" s="7">
        <v>0</v>
      </c>
      <c r="AL77" s="7">
        <v>0</v>
      </c>
      <c r="AM77" s="7">
        <v>0</v>
      </c>
      <c r="AN77" s="7">
        <v>0</v>
      </c>
      <c r="AO77" s="7">
        <v>0</v>
      </c>
      <c r="AP77" s="7">
        <v>0</v>
      </c>
      <c r="AQ77" s="7">
        <v>0</v>
      </c>
      <c r="AR77" s="8" t="str">
        <f t="shared" si="38"/>
        <v>N/A</v>
      </c>
      <c r="AS77" s="47" t="str">
        <f t="shared" si="39"/>
        <v xml:space="preserve">N/A; </v>
      </c>
      <c r="AT77" s="47">
        <f t="shared" si="46"/>
        <v>1</v>
      </c>
      <c r="AU77" s="48">
        <v>0</v>
      </c>
      <c r="AV77" s="48">
        <v>0</v>
      </c>
      <c r="AW77" s="48">
        <v>0</v>
      </c>
      <c r="AX77" s="48">
        <v>0</v>
      </c>
      <c r="AY77" s="48">
        <v>0</v>
      </c>
      <c r="AZ77" s="48">
        <v>0</v>
      </c>
      <c r="BA77" s="48">
        <v>1</v>
      </c>
      <c r="BB77" s="10" t="str">
        <f t="shared" si="32"/>
        <v>Data Extraction</v>
      </c>
      <c r="BC77" s="11" t="str">
        <f t="shared" si="40"/>
        <v xml:space="preserve">Data Extraction; </v>
      </c>
      <c r="BD77" s="11">
        <f t="shared" si="47"/>
        <v>1000000000</v>
      </c>
      <c r="BE77" s="12">
        <v>1</v>
      </c>
      <c r="BF77" s="12">
        <v>0</v>
      </c>
      <c r="BG77" s="12">
        <v>0</v>
      </c>
      <c r="BH77" s="12">
        <v>0</v>
      </c>
      <c r="BI77" s="12">
        <v>0</v>
      </c>
      <c r="BJ77" s="12">
        <v>0</v>
      </c>
      <c r="BK77" s="12">
        <v>0</v>
      </c>
      <c r="BL77" s="12">
        <v>0</v>
      </c>
      <c r="BM77" s="12">
        <v>0</v>
      </c>
      <c r="BN77" s="12">
        <v>0</v>
      </c>
      <c r="BO77" s="49" t="s">
        <v>20</v>
      </c>
      <c r="BP77" s="50" t="s">
        <v>20</v>
      </c>
      <c r="BQ77" s="59">
        <v>2020</v>
      </c>
      <c r="BR77" s="52">
        <f t="shared" si="48"/>
        <v>0</v>
      </c>
      <c r="BS77" s="59">
        <v>3</v>
      </c>
      <c r="BT77" s="59">
        <v>2</v>
      </c>
      <c r="BU77">
        <f>SUM(AH77:AI77)</f>
        <v>1</v>
      </c>
    </row>
    <row r="78" spans="1:74" x14ac:dyDescent="0.2">
      <c r="A78" s="53">
        <v>43480</v>
      </c>
      <c r="B78" s="47" t="s">
        <v>494</v>
      </c>
      <c r="C78" s="15" t="s">
        <v>0</v>
      </c>
      <c r="D78" s="54" t="s">
        <v>495</v>
      </c>
      <c r="E78" s="55" t="s">
        <v>496</v>
      </c>
      <c r="F78" s="45" t="s">
        <v>346</v>
      </c>
      <c r="G78" s="45" t="s">
        <v>492</v>
      </c>
      <c r="H78" s="45" t="s">
        <v>493</v>
      </c>
      <c r="I78" s="45" t="str">
        <f t="shared" si="42"/>
        <v>Attacker Application</v>
      </c>
      <c r="J78" s="10" t="str">
        <f t="shared" si="33"/>
        <v xml:space="preserve">Attacker Application, </v>
      </c>
      <c r="K78" s="57">
        <f t="shared" si="43"/>
        <v>10</v>
      </c>
      <c r="L78" s="46">
        <v>0</v>
      </c>
      <c r="M78" s="46">
        <v>0</v>
      </c>
      <c r="N78" s="46">
        <v>0</v>
      </c>
      <c r="O78" s="46">
        <v>0</v>
      </c>
      <c r="P78" s="46">
        <v>0</v>
      </c>
      <c r="Q78" s="46">
        <v>1</v>
      </c>
      <c r="R78" s="46">
        <v>0</v>
      </c>
      <c r="S78" s="11" t="str">
        <f t="shared" si="34"/>
        <v>Self-signed/Unsigned</v>
      </c>
      <c r="T78" s="10" t="str">
        <f t="shared" si="35"/>
        <v xml:space="preserve">Self-signed/Unsigned; </v>
      </c>
      <c r="U78" s="57">
        <f t="shared" si="44"/>
        <v>100</v>
      </c>
      <c r="V78" s="12">
        <v>0</v>
      </c>
      <c r="W78" s="12">
        <v>0</v>
      </c>
      <c r="X78" s="12">
        <v>0</v>
      </c>
      <c r="Y78" s="12">
        <v>0</v>
      </c>
      <c r="Z78" s="12">
        <v>1</v>
      </c>
      <c r="AA78" s="12">
        <v>0</v>
      </c>
      <c r="AB78" s="12">
        <v>0</v>
      </c>
      <c r="AC78" s="11" t="str">
        <f t="shared" si="36"/>
        <v>Proprietary Application Store</v>
      </c>
      <c r="AD78" s="6" t="str">
        <f t="shared" si="37"/>
        <v xml:space="preserve">Proprietary Application Store; </v>
      </c>
      <c r="AE78" s="91">
        <f t="shared" si="45"/>
        <v>1000000000</v>
      </c>
      <c r="AF78" s="7">
        <v>0</v>
      </c>
      <c r="AG78" s="7">
        <v>0</v>
      </c>
      <c r="AH78" s="7">
        <v>1</v>
      </c>
      <c r="AI78" s="7">
        <v>0</v>
      </c>
      <c r="AJ78" s="7">
        <v>0</v>
      </c>
      <c r="AK78" s="7">
        <v>0</v>
      </c>
      <c r="AL78" s="7">
        <v>0</v>
      </c>
      <c r="AM78" s="7">
        <v>0</v>
      </c>
      <c r="AN78" s="7">
        <v>0</v>
      </c>
      <c r="AO78" s="7">
        <v>0</v>
      </c>
      <c r="AP78" s="7">
        <v>0</v>
      </c>
      <c r="AQ78" s="7">
        <v>0</v>
      </c>
      <c r="AR78" s="8" t="str">
        <f t="shared" si="38"/>
        <v>N/A</v>
      </c>
      <c r="AS78" s="47" t="str">
        <f t="shared" si="39"/>
        <v xml:space="preserve">N/A; </v>
      </c>
      <c r="AT78" s="47">
        <f t="shared" si="46"/>
        <v>1</v>
      </c>
      <c r="AU78" s="48">
        <v>0</v>
      </c>
      <c r="AV78" s="48">
        <v>0</v>
      </c>
      <c r="AW78" s="48">
        <v>0</v>
      </c>
      <c r="AX78" s="48">
        <v>0</v>
      </c>
      <c r="AY78" s="48">
        <v>0</v>
      </c>
      <c r="AZ78" s="48">
        <v>0</v>
      </c>
      <c r="BA78" s="48">
        <v>1</v>
      </c>
      <c r="BB78" s="10" t="str">
        <f t="shared" si="32"/>
        <v>Data Extraction; Adware</v>
      </c>
      <c r="BC78" s="11" t="str">
        <f t="shared" si="40"/>
        <v xml:space="preserve">Data Extraction; Adware; </v>
      </c>
      <c r="BD78" s="11">
        <f t="shared" si="47"/>
        <v>1000010000</v>
      </c>
      <c r="BE78" s="12">
        <v>1</v>
      </c>
      <c r="BF78" s="12">
        <v>0</v>
      </c>
      <c r="BG78" s="12">
        <v>0</v>
      </c>
      <c r="BH78" s="12">
        <v>0</v>
      </c>
      <c r="BI78" s="12">
        <v>0</v>
      </c>
      <c r="BJ78" s="12">
        <v>1</v>
      </c>
      <c r="BK78" s="12">
        <v>0</v>
      </c>
      <c r="BL78" s="12">
        <v>0</v>
      </c>
      <c r="BM78" s="12">
        <v>0</v>
      </c>
      <c r="BN78" s="12">
        <v>0</v>
      </c>
      <c r="BO78" s="49" t="s">
        <v>20</v>
      </c>
      <c r="BP78" s="50" t="s">
        <v>19</v>
      </c>
      <c r="BQ78" s="59">
        <v>2019</v>
      </c>
      <c r="BR78" s="52">
        <f t="shared" si="48"/>
        <v>0</v>
      </c>
      <c r="BS78" s="59">
        <v>2</v>
      </c>
      <c r="BT78" s="59">
        <v>1</v>
      </c>
      <c r="BU78">
        <f>SUM(AH78:AI78)</f>
        <v>1</v>
      </c>
    </row>
    <row r="79" spans="1:74" x14ac:dyDescent="0.2">
      <c r="A79" s="2">
        <v>43048</v>
      </c>
      <c r="B79" s="47" t="s">
        <v>497</v>
      </c>
      <c r="C79" s="3" t="s">
        <v>0</v>
      </c>
      <c r="D79" s="44" t="s">
        <v>498</v>
      </c>
      <c r="E79" s="4" t="s">
        <v>499</v>
      </c>
      <c r="F79" s="45" t="s">
        <v>346</v>
      </c>
      <c r="G79" s="45" t="s">
        <v>347</v>
      </c>
      <c r="H79" s="45" t="s">
        <v>162</v>
      </c>
      <c r="I79" s="45" t="str">
        <f t="shared" si="42"/>
        <v>Attacker Application</v>
      </c>
      <c r="J79" s="10" t="str">
        <f t="shared" si="33"/>
        <v xml:space="preserve">Attacker Application, </v>
      </c>
      <c r="K79" s="57">
        <f t="shared" si="43"/>
        <v>10</v>
      </c>
      <c r="L79" s="46">
        <v>0</v>
      </c>
      <c r="M79" s="46">
        <v>0</v>
      </c>
      <c r="N79" s="46">
        <v>0</v>
      </c>
      <c r="O79" s="46">
        <v>0</v>
      </c>
      <c r="P79" s="46">
        <v>0</v>
      </c>
      <c r="Q79" s="46">
        <v>1</v>
      </c>
      <c r="R79" s="46">
        <v>0</v>
      </c>
      <c r="S79" s="11" t="str">
        <f t="shared" si="34"/>
        <v>Self-signed/Unsigned</v>
      </c>
      <c r="T79" s="10" t="str">
        <f t="shared" si="35"/>
        <v xml:space="preserve">Self-signed/Unsigned; </v>
      </c>
      <c r="U79" s="57">
        <f t="shared" si="44"/>
        <v>100</v>
      </c>
      <c r="V79" s="12">
        <v>0</v>
      </c>
      <c r="W79" s="12">
        <v>0</v>
      </c>
      <c r="X79" s="12">
        <v>0</v>
      </c>
      <c r="Y79" s="12">
        <v>0</v>
      </c>
      <c r="Z79" s="12">
        <v>1</v>
      </c>
      <c r="AA79" s="12">
        <v>0</v>
      </c>
      <c r="AB79" s="12">
        <v>0</v>
      </c>
      <c r="AC79" s="11" t="str">
        <f t="shared" si="36"/>
        <v>Proprietary Application Store</v>
      </c>
      <c r="AD79" s="6" t="str">
        <f t="shared" si="37"/>
        <v xml:space="preserve">Proprietary Application Store; </v>
      </c>
      <c r="AE79" s="91">
        <f t="shared" si="45"/>
        <v>1000000000</v>
      </c>
      <c r="AF79" s="7">
        <v>0</v>
      </c>
      <c r="AG79" s="7">
        <v>0</v>
      </c>
      <c r="AH79" s="7">
        <v>1</v>
      </c>
      <c r="AI79" s="7">
        <v>0</v>
      </c>
      <c r="AJ79" s="7">
        <v>0</v>
      </c>
      <c r="AK79" s="7">
        <v>0</v>
      </c>
      <c r="AL79" s="7">
        <v>0</v>
      </c>
      <c r="AM79" s="7">
        <v>0</v>
      </c>
      <c r="AN79" s="7">
        <v>0</v>
      </c>
      <c r="AO79" s="7">
        <v>0</v>
      </c>
      <c r="AP79" s="7">
        <v>0</v>
      </c>
      <c r="AQ79" s="7">
        <v>0</v>
      </c>
      <c r="AR79" s="8" t="str">
        <f t="shared" si="38"/>
        <v>N/A</v>
      </c>
      <c r="AS79" s="47" t="str">
        <f t="shared" si="39"/>
        <v xml:space="preserve">N/A; </v>
      </c>
      <c r="AT79" s="47">
        <f t="shared" si="46"/>
        <v>1</v>
      </c>
      <c r="AU79" s="48">
        <v>0</v>
      </c>
      <c r="AV79" s="48">
        <v>0</v>
      </c>
      <c r="AW79" s="48">
        <v>0</v>
      </c>
      <c r="AX79" s="48">
        <v>0</v>
      </c>
      <c r="AY79" s="48">
        <v>0</v>
      </c>
      <c r="AZ79" s="48">
        <v>0</v>
      </c>
      <c r="BA79" s="48">
        <v>1</v>
      </c>
      <c r="BB79" s="10" t="str">
        <f t="shared" si="32"/>
        <v>Data Extraction; Remote Code Execution/Download; Payment Diversion</v>
      </c>
      <c r="BC79" s="11" t="str">
        <f t="shared" si="40"/>
        <v xml:space="preserve">Data Extraction; Remote Code Execution/Download; Payment Diversion; </v>
      </c>
      <c r="BD79" s="11">
        <f t="shared" si="47"/>
        <v>1000101000</v>
      </c>
      <c r="BE79" s="12">
        <v>1</v>
      </c>
      <c r="BF79" s="12">
        <v>0</v>
      </c>
      <c r="BG79" s="12">
        <v>0</v>
      </c>
      <c r="BH79" s="12">
        <v>0</v>
      </c>
      <c r="BI79" s="12">
        <v>1</v>
      </c>
      <c r="BJ79" s="12">
        <v>0</v>
      </c>
      <c r="BK79" s="12">
        <v>1</v>
      </c>
      <c r="BL79" s="12">
        <v>0</v>
      </c>
      <c r="BM79" s="12">
        <v>0</v>
      </c>
      <c r="BN79" s="12">
        <v>0</v>
      </c>
      <c r="BO79" s="49" t="s">
        <v>20</v>
      </c>
      <c r="BP79" s="50" t="s">
        <v>19</v>
      </c>
      <c r="BQ79" s="51">
        <f>YEAR(A79)</f>
        <v>2017</v>
      </c>
      <c r="BR79" s="52">
        <f t="shared" si="48"/>
        <v>0</v>
      </c>
      <c r="BS79" s="59">
        <v>2</v>
      </c>
      <c r="BT79" s="59">
        <v>1</v>
      </c>
      <c r="BU79">
        <f>SUM(AH79:AI79)</f>
        <v>1</v>
      </c>
    </row>
    <row r="80" spans="1:74" x14ac:dyDescent="0.2">
      <c r="A80" s="53">
        <v>43836</v>
      </c>
      <c r="B80" s="47" t="s">
        <v>500</v>
      </c>
      <c r="C80" s="15" t="s">
        <v>0</v>
      </c>
      <c r="D80" s="54" t="s">
        <v>501</v>
      </c>
      <c r="E80" s="73" t="s">
        <v>502</v>
      </c>
      <c r="F80" s="45" t="s">
        <v>346</v>
      </c>
      <c r="G80" s="45" t="s">
        <v>347</v>
      </c>
      <c r="H80" s="45" t="s">
        <v>162</v>
      </c>
      <c r="I80" s="45" t="str">
        <f t="shared" si="42"/>
        <v>Attacker Application</v>
      </c>
      <c r="J80" s="10" t="str">
        <f t="shared" si="33"/>
        <v xml:space="preserve">Attacker Application, </v>
      </c>
      <c r="K80" s="57">
        <f t="shared" si="43"/>
        <v>10</v>
      </c>
      <c r="L80" s="46">
        <v>0</v>
      </c>
      <c r="M80" s="46">
        <v>0</v>
      </c>
      <c r="N80" s="46">
        <v>0</v>
      </c>
      <c r="O80" s="46">
        <v>0</v>
      </c>
      <c r="P80" s="46">
        <v>0</v>
      </c>
      <c r="Q80" s="46">
        <v>1</v>
      </c>
      <c r="R80" s="46">
        <v>0</v>
      </c>
      <c r="S80" s="11" t="str">
        <f t="shared" si="34"/>
        <v>Self-signed/Unsigned</v>
      </c>
      <c r="T80" s="10" t="str">
        <f t="shared" si="35"/>
        <v xml:space="preserve">Self-signed/Unsigned; </v>
      </c>
      <c r="U80" s="57">
        <f t="shared" si="44"/>
        <v>100</v>
      </c>
      <c r="V80" s="12">
        <v>0</v>
      </c>
      <c r="W80" s="12">
        <v>0</v>
      </c>
      <c r="X80" s="12">
        <v>0</v>
      </c>
      <c r="Y80" s="12">
        <v>0</v>
      </c>
      <c r="Z80" s="12">
        <v>1</v>
      </c>
      <c r="AA80" s="12">
        <v>0</v>
      </c>
      <c r="AB80" s="12">
        <v>0</v>
      </c>
      <c r="AC80" s="11" t="str">
        <f t="shared" si="36"/>
        <v>Proprietary Application Store</v>
      </c>
      <c r="AD80" s="6" t="str">
        <f t="shared" si="37"/>
        <v xml:space="preserve">Proprietary Application Store; </v>
      </c>
      <c r="AE80" s="91">
        <f t="shared" si="45"/>
        <v>1000000000</v>
      </c>
      <c r="AF80" s="7">
        <v>0</v>
      </c>
      <c r="AG80" s="7">
        <v>0</v>
      </c>
      <c r="AH80" s="7">
        <v>1</v>
      </c>
      <c r="AI80" s="7">
        <v>0</v>
      </c>
      <c r="AJ80" s="7">
        <v>0</v>
      </c>
      <c r="AK80" s="7">
        <v>0</v>
      </c>
      <c r="AL80" s="7">
        <v>0</v>
      </c>
      <c r="AM80" s="7">
        <v>0</v>
      </c>
      <c r="AN80" s="7">
        <v>0</v>
      </c>
      <c r="AO80" s="7">
        <v>0</v>
      </c>
      <c r="AP80" s="7">
        <v>0</v>
      </c>
      <c r="AQ80" s="7">
        <v>0</v>
      </c>
      <c r="AR80" s="8" t="str">
        <f t="shared" si="38"/>
        <v>N/A</v>
      </c>
      <c r="AS80" s="47" t="str">
        <f t="shared" si="39"/>
        <v xml:space="preserve">N/A; </v>
      </c>
      <c r="AT80" s="47">
        <f t="shared" si="46"/>
        <v>1</v>
      </c>
      <c r="AU80" s="48">
        <v>0</v>
      </c>
      <c r="AV80" s="48">
        <v>0</v>
      </c>
      <c r="AW80" s="48">
        <v>0</v>
      </c>
      <c r="AX80" s="48">
        <v>0</v>
      </c>
      <c r="AY80" s="48">
        <v>0</v>
      </c>
      <c r="AZ80" s="48">
        <v>0</v>
      </c>
      <c r="BA80" s="48">
        <v>1</v>
      </c>
      <c r="BB80" s="10" t="str">
        <f t="shared" si="32"/>
        <v>Data Extraction; Remote Code Execution/Download</v>
      </c>
      <c r="BC80" s="11" t="str">
        <f t="shared" si="40"/>
        <v xml:space="preserve">Data Extraction; Remote Code Execution/Download; </v>
      </c>
      <c r="BD80" s="11">
        <f t="shared" si="47"/>
        <v>1000100000</v>
      </c>
      <c r="BE80" s="12">
        <v>1</v>
      </c>
      <c r="BF80" s="12">
        <v>0</v>
      </c>
      <c r="BG80" s="12">
        <v>0</v>
      </c>
      <c r="BH80" s="12">
        <v>0</v>
      </c>
      <c r="BI80" s="12">
        <v>1</v>
      </c>
      <c r="BJ80" s="12">
        <v>0</v>
      </c>
      <c r="BK80" s="12">
        <v>0</v>
      </c>
      <c r="BL80" s="12">
        <v>0</v>
      </c>
      <c r="BM80" s="12">
        <v>0</v>
      </c>
      <c r="BN80" s="12">
        <v>0</v>
      </c>
      <c r="BO80" s="49" t="s">
        <v>503</v>
      </c>
      <c r="BP80" s="50" t="s">
        <v>18</v>
      </c>
      <c r="BQ80" s="51">
        <f>YEAR(A80)</f>
        <v>2020</v>
      </c>
      <c r="BR80" s="52">
        <f t="shared" si="48"/>
        <v>0</v>
      </c>
      <c r="BS80" s="59">
        <v>2</v>
      </c>
      <c r="BT80" s="59">
        <v>1</v>
      </c>
      <c r="BU80">
        <f>SUM(AH80:AI80)</f>
        <v>1</v>
      </c>
    </row>
    <row r="81" spans="1:74" ht="16" x14ac:dyDescent="0.2">
      <c r="A81" s="65">
        <v>43332</v>
      </c>
      <c r="B81" s="47" t="s">
        <v>504</v>
      </c>
      <c r="C81" s="15" t="s">
        <v>0</v>
      </c>
      <c r="D81" s="44" t="s">
        <v>505</v>
      </c>
      <c r="E81" s="67" t="s">
        <v>506</v>
      </c>
      <c r="F81" s="44" t="s">
        <v>346</v>
      </c>
      <c r="G81" s="68" t="s">
        <v>347</v>
      </c>
      <c r="H81" s="68" t="s">
        <v>507</v>
      </c>
      <c r="I81" s="45" t="str">
        <f t="shared" si="42"/>
        <v>Attacker Application</v>
      </c>
      <c r="J81" s="10" t="str">
        <f t="shared" si="33"/>
        <v xml:space="preserve">Attacker Application, </v>
      </c>
      <c r="K81" s="57">
        <f t="shared" si="43"/>
        <v>10</v>
      </c>
      <c r="L81" s="46">
        <v>0</v>
      </c>
      <c r="M81" s="46">
        <v>0</v>
      </c>
      <c r="N81" s="46">
        <v>0</v>
      </c>
      <c r="O81" s="46">
        <v>0</v>
      </c>
      <c r="P81" s="46">
        <v>0</v>
      </c>
      <c r="Q81" s="1">
        <v>1</v>
      </c>
      <c r="R81" s="1">
        <v>0</v>
      </c>
      <c r="S81" s="11" t="str">
        <f t="shared" si="34"/>
        <v>Self-signed/Unsigned</v>
      </c>
      <c r="T81" s="10" t="str">
        <f t="shared" si="35"/>
        <v xml:space="preserve">Self-signed/Unsigned; </v>
      </c>
      <c r="U81" s="57">
        <f t="shared" si="44"/>
        <v>100</v>
      </c>
      <c r="V81" s="12">
        <v>0</v>
      </c>
      <c r="W81" s="12">
        <v>0</v>
      </c>
      <c r="X81" s="12">
        <v>0</v>
      </c>
      <c r="Y81" s="12">
        <v>0</v>
      </c>
      <c r="Z81" s="5">
        <v>1</v>
      </c>
      <c r="AA81" s="5">
        <v>0</v>
      </c>
      <c r="AB81" s="5">
        <v>0</v>
      </c>
      <c r="AC81" s="11" t="str">
        <f t="shared" si="36"/>
        <v>Proprietary Application Store</v>
      </c>
      <c r="AD81" s="6" t="str">
        <f t="shared" si="37"/>
        <v xml:space="preserve">Proprietary Application Store; </v>
      </c>
      <c r="AE81" s="91">
        <f t="shared" si="45"/>
        <v>1000000000</v>
      </c>
      <c r="AF81" s="7">
        <v>0</v>
      </c>
      <c r="AG81" s="7">
        <v>0</v>
      </c>
      <c r="AH81" s="7">
        <v>1</v>
      </c>
      <c r="AI81" s="7">
        <v>0</v>
      </c>
      <c r="AJ81" s="7">
        <v>0</v>
      </c>
      <c r="AK81" s="7">
        <v>0</v>
      </c>
      <c r="AL81" s="7">
        <v>0</v>
      </c>
      <c r="AM81" s="7">
        <v>0</v>
      </c>
      <c r="AN81" s="7">
        <v>0</v>
      </c>
      <c r="AO81" s="7">
        <v>0</v>
      </c>
      <c r="AP81" s="7">
        <v>0</v>
      </c>
      <c r="AQ81" s="7">
        <v>0</v>
      </c>
      <c r="AR81" s="8" t="str">
        <f t="shared" si="38"/>
        <v>N/A</v>
      </c>
      <c r="AS81" s="47" t="str">
        <f t="shared" si="39"/>
        <v xml:space="preserve">N/A; </v>
      </c>
      <c r="AT81" s="47">
        <f t="shared" si="46"/>
        <v>1</v>
      </c>
      <c r="AU81" s="48">
        <v>0</v>
      </c>
      <c r="AV81" s="48">
        <v>0</v>
      </c>
      <c r="AW81" s="48">
        <v>0</v>
      </c>
      <c r="AX81" s="48">
        <v>0</v>
      </c>
      <c r="AY81" s="48">
        <v>0</v>
      </c>
      <c r="AZ81" s="48">
        <v>0</v>
      </c>
      <c r="BA81" s="48">
        <v>1</v>
      </c>
      <c r="BB81" s="10" t="str">
        <f t="shared" si="32"/>
        <v>Data Extraction; Backdoor Access; Remote Code Execution/Download</v>
      </c>
      <c r="BC81" s="11" t="str">
        <f t="shared" si="40"/>
        <v xml:space="preserve">Data Extraction; Backdoor Access; Remote Code Execution/Download; </v>
      </c>
      <c r="BD81" s="11">
        <f t="shared" si="47"/>
        <v>1010100000</v>
      </c>
      <c r="BE81" s="12">
        <v>1</v>
      </c>
      <c r="BF81" s="12">
        <v>0</v>
      </c>
      <c r="BG81" s="12">
        <v>1</v>
      </c>
      <c r="BH81" s="12">
        <v>0</v>
      </c>
      <c r="BI81" s="12">
        <v>1</v>
      </c>
      <c r="BJ81" s="12">
        <v>0</v>
      </c>
      <c r="BK81" s="12">
        <v>0</v>
      </c>
      <c r="BL81" s="12">
        <v>0</v>
      </c>
      <c r="BM81" s="12">
        <v>0</v>
      </c>
      <c r="BN81" s="12">
        <v>0</v>
      </c>
      <c r="BO81" s="69" t="s">
        <v>508</v>
      </c>
      <c r="BP81" s="70" t="s">
        <v>18</v>
      </c>
      <c r="BQ81" s="71">
        <v>2018</v>
      </c>
      <c r="BR81" s="13">
        <f t="shared" si="48"/>
        <v>0</v>
      </c>
      <c r="BS81" s="71">
        <v>2</v>
      </c>
      <c r="BT81" s="71">
        <v>1</v>
      </c>
      <c r="BU81">
        <v>1</v>
      </c>
    </row>
    <row r="82" spans="1:74" x14ac:dyDescent="0.2">
      <c r="A82" s="14">
        <v>43818</v>
      </c>
      <c r="B82" s="47" t="s">
        <v>509</v>
      </c>
      <c r="C82" s="15" t="s">
        <v>0</v>
      </c>
      <c r="D82" s="44" t="s">
        <v>510</v>
      </c>
      <c r="E82" s="18" t="s">
        <v>511</v>
      </c>
      <c r="F82" s="45" t="s">
        <v>346</v>
      </c>
      <c r="G82" s="45" t="s">
        <v>347</v>
      </c>
      <c r="H82" s="45" t="s">
        <v>162</v>
      </c>
      <c r="I82" s="45" t="str">
        <f t="shared" si="42"/>
        <v>Attacker Application</v>
      </c>
      <c r="J82" s="10" t="str">
        <f t="shared" si="33"/>
        <v xml:space="preserve">Attacker Application, </v>
      </c>
      <c r="K82" s="57">
        <f t="shared" si="43"/>
        <v>10</v>
      </c>
      <c r="L82" s="46">
        <v>0</v>
      </c>
      <c r="M82" s="46">
        <v>0</v>
      </c>
      <c r="N82" s="46">
        <v>0</v>
      </c>
      <c r="O82" s="46">
        <v>0</v>
      </c>
      <c r="P82" s="46">
        <v>0</v>
      </c>
      <c r="Q82" s="46">
        <v>1</v>
      </c>
      <c r="R82" s="46">
        <v>0</v>
      </c>
      <c r="S82" s="11" t="str">
        <f t="shared" si="34"/>
        <v>Self-signed/Unsigned</v>
      </c>
      <c r="T82" s="10" t="str">
        <f t="shared" si="35"/>
        <v xml:space="preserve">Self-signed/Unsigned; </v>
      </c>
      <c r="U82" s="57">
        <f t="shared" si="44"/>
        <v>100</v>
      </c>
      <c r="V82" s="12">
        <v>0</v>
      </c>
      <c r="W82" s="12">
        <v>0</v>
      </c>
      <c r="X82" s="12">
        <v>0</v>
      </c>
      <c r="Y82" s="12">
        <v>0</v>
      </c>
      <c r="Z82" s="12">
        <v>1</v>
      </c>
      <c r="AA82" s="12">
        <v>0</v>
      </c>
      <c r="AB82" s="12">
        <v>0</v>
      </c>
      <c r="AC82" s="11" t="str">
        <f t="shared" si="36"/>
        <v>Proprietary Application Store</v>
      </c>
      <c r="AD82" s="6" t="str">
        <f t="shared" si="37"/>
        <v xml:space="preserve">Proprietary Application Store; </v>
      </c>
      <c r="AE82" s="91">
        <f t="shared" si="45"/>
        <v>1000000000</v>
      </c>
      <c r="AF82" s="7">
        <v>0</v>
      </c>
      <c r="AG82" s="7">
        <v>0</v>
      </c>
      <c r="AH82" s="7">
        <v>1</v>
      </c>
      <c r="AI82" s="7">
        <v>0</v>
      </c>
      <c r="AJ82" s="7">
        <v>0</v>
      </c>
      <c r="AK82" s="7">
        <v>0</v>
      </c>
      <c r="AL82" s="7">
        <v>0</v>
      </c>
      <c r="AM82" s="7">
        <v>0</v>
      </c>
      <c r="AN82" s="7">
        <v>0</v>
      </c>
      <c r="AO82" s="7">
        <v>0</v>
      </c>
      <c r="AP82" s="7">
        <v>0</v>
      </c>
      <c r="AQ82" s="7">
        <v>0</v>
      </c>
      <c r="AR82" s="8" t="str">
        <f t="shared" si="38"/>
        <v>N/A</v>
      </c>
      <c r="AS82" s="47" t="str">
        <f t="shared" si="39"/>
        <v xml:space="preserve">N/A; </v>
      </c>
      <c r="AT82" s="47">
        <f t="shared" si="46"/>
        <v>1</v>
      </c>
      <c r="AU82" s="48">
        <v>0</v>
      </c>
      <c r="AV82" s="48">
        <v>0</v>
      </c>
      <c r="AW82" s="48">
        <v>0</v>
      </c>
      <c r="AX82" s="48">
        <v>0</v>
      </c>
      <c r="AY82" s="48">
        <v>0</v>
      </c>
      <c r="AZ82" s="48">
        <v>0</v>
      </c>
      <c r="BA82" s="48">
        <v>1</v>
      </c>
      <c r="BB82" s="10" t="str">
        <f t="shared" si="32"/>
        <v>Adware</v>
      </c>
      <c r="BC82" s="11" t="str">
        <f t="shared" si="40"/>
        <v xml:space="preserve">Adware; </v>
      </c>
      <c r="BD82" s="11">
        <f t="shared" si="47"/>
        <v>10000</v>
      </c>
      <c r="BE82" s="12">
        <v>0</v>
      </c>
      <c r="BF82" s="12">
        <v>0</v>
      </c>
      <c r="BG82" s="12">
        <v>0</v>
      </c>
      <c r="BH82" s="12">
        <v>0</v>
      </c>
      <c r="BI82" s="12">
        <v>0</v>
      </c>
      <c r="BJ82" s="12">
        <v>1</v>
      </c>
      <c r="BK82" s="12">
        <v>0</v>
      </c>
      <c r="BL82" s="12">
        <v>0</v>
      </c>
      <c r="BM82" s="12"/>
      <c r="BN82" s="12">
        <v>0</v>
      </c>
      <c r="BO82" s="49" t="s">
        <v>20</v>
      </c>
      <c r="BP82" s="50" t="s">
        <v>20</v>
      </c>
      <c r="BQ82" s="51">
        <f t="shared" ref="BQ82:BQ94" si="49">YEAR(A82)</f>
        <v>2019</v>
      </c>
      <c r="BR82" s="52">
        <f t="shared" si="48"/>
        <v>0</v>
      </c>
      <c r="BS82" s="59">
        <v>2</v>
      </c>
      <c r="BT82" s="59">
        <v>1</v>
      </c>
      <c r="BU82">
        <f t="shared" ref="BU82:BU117" si="50">SUM(AH82:AI82)</f>
        <v>1</v>
      </c>
    </row>
    <row r="83" spans="1:74" x14ac:dyDescent="0.2">
      <c r="A83" s="2">
        <v>42992</v>
      </c>
      <c r="B83" s="47" t="s">
        <v>512</v>
      </c>
      <c r="C83" s="3" t="s">
        <v>0</v>
      </c>
      <c r="D83" s="44" t="s">
        <v>513</v>
      </c>
      <c r="E83" s="4" t="s">
        <v>514</v>
      </c>
      <c r="F83" s="45" t="s">
        <v>515</v>
      </c>
      <c r="G83" s="45" t="s">
        <v>347</v>
      </c>
      <c r="H83" s="45" t="s">
        <v>162</v>
      </c>
      <c r="I83" s="45" t="str">
        <f t="shared" si="42"/>
        <v>Attacker Application</v>
      </c>
      <c r="J83" s="10" t="str">
        <f t="shared" si="33"/>
        <v xml:space="preserve">Attacker Application, </v>
      </c>
      <c r="K83" s="57">
        <f t="shared" si="43"/>
        <v>10</v>
      </c>
      <c r="L83" s="46">
        <v>0</v>
      </c>
      <c r="M83" s="46">
        <v>0</v>
      </c>
      <c r="N83" s="46">
        <v>0</v>
      </c>
      <c r="O83" s="46">
        <v>0</v>
      </c>
      <c r="P83" s="46">
        <v>0</v>
      </c>
      <c r="Q83" s="46">
        <v>1</v>
      </c>
      <c r="R83" s="46">
        <v>0</v>
      </c>
      <c r="S83" s="11" t="str">
        <f t="shared" si="34"/>
        <v>Self-signed/Unsigned</v>
      </c>
      <c r="T83" s="10" t="str">
        <f t="shared" si="35"/>
        <v xml:space="preserve">Self-signed/Unsigned; </v>
      </c>
      <c r="U83" s="57">
        <f t="shared" si="44"/>
        <v>100</v>
      </c>
      <c r="V83" s="12">
        <v>0</v>
      </c>
      <c r="W83" s="12">
        <v>0</v>
      </c>
      <c r="X83" s="12">
        <v>0</v>
      </c>
      <c r="Y83" s="12">
        <v>0</v>
      </c>
      <c r="Z83" s="12">
        <v>1</v>
      </c>
      <c r="AA83" s="12">
        <v>0</v>
      </c>
      <c r="AB83" s="12">
        <v>0</v>
      </c>
      <c r="AC83" s="11" t="str">
        <f t="shared" si="36"/>
        <v>Proprietary Application Store; 3rd Party Application Store</v>
      </c>
      <c r="AD83" s="6" t="str">
        <f t="shared" si="37"/>
        <v xml:space="preserve">Proprietary Application Store; 3rd Party Application Store; </v>
      </c>
      <c r="AE83" s="91">
        <f t="shared" si="45"/>
        <v>1100000000</v>
      </c>
      <c r="AF83" s="7">
        <v>0</v>
      </c>
      <c r="AG83" s="7">
        <v>0</v>
      </c>
      <c r="AH83" s="7">
        <v>1</v>
      </c>
      <c r="AI83" s="7">
        <v>1</v>
      </c>
      <c r="AJ83" s="7">
        <v>0</v>
      </c>
      <c r="AK83" s="7">
        <v>0</v>
      </c>
      <c r="AL83" s="7">
        <v>0</v>
      </c>
      <c r="AM83" s="7">
        <v>0</v>
      </c>
      <c r="AN83" s="7">
        <v>0</v>
      </c>
      <c r="AO83" s="7">
        <v>0</v>
      </c>
      <c r="AP83" s="7">
        <v>0</v>
      </c>
      <c r="AQ83" s="7">
        <v>0</v>
      </c>
      <c r="AR83" s="8" t="str">
        <f t="shared" si="38"/>
        <v>N/A</v>
      </c>
      <c r="AS83" s="47" t="str">
        <f t="shared" si="39"/>
        <v xml:space="preserve">N/A; </v>
      </c>
      <c r="AT83" s="47">
        <f t="shared" si="46"/>
        <v>1</v>
      </c>
      <c r="AU83" s="48">
        <v>0</v>
      </c>
      <c r="AV83" s="48">
        <v>0</v>
      </c>
      <c r="AW83" s="48">
        <v>0</v>
      </c>
      <c r="AX83" s="48">
        <v>0</v>
      </c>
      <c r="AY83" s="48">
        <v>0</v>
      </c>
      <c r="AZ83" s="48">
        <v>0</v>
      </c>
      <c r="BA83" s="48">
        <v>1</v>
      </c>
      <c r="BB83" s="10" t="str">
        <f t="shared" ref="BB83:BB114" si="51">LEFT(BC83,LEN(BC83)-2)</f>
        <v>Data Extraction; Remote Code Execution/Download; Payment Diversion</v>
      </c>
      <c r="BC83" s="11" t="str">
        <f t="shared" si="40"/>
        <v xml:space="preserve">Data Extraction; Remote Code Execution/Download; Payment Diversion; </v>
      </c>
      <c r="BD83" s="11">
        <f t="shared" si="47"/>
        <v>1000101000</v>
      </c>
      <c r="BE83" s="12">
        <v>1</v>
      </c>
      <c r="BF83" s="12">
        <v>0</v>
      </c>
      <c r="BG83" s="12">
        <v>0</v>
      </c>
      <c r="BH83" s="12">
        <v>0</v>
      </c>
      <c r="BI83" s="12">
        <v>1</v>
      </c>
      <c r="BJ83" s="12">
        <v>0</v>
      </c>
      <c r="BK83" s="12">
        <v>1</v>
      </c>
      <c r="BL83" s="12">
        <v>0</v>
      </c>
      <c r="BM83" s="12">
        <v>0</v>
      </c>
      <c r="BN83" s="12">
        <v>0</v>
      </c>
      <c r="BO83" s="49" t="s">
        <v>20</v>
      </c>
      <c r="BP83" s="50" t="s">
        <v>19</v>
      </c>
      <c r="BQ83" s="51">
        <f t="shared" si="49"/>
        <v>2017</v>
      </c>
      <c r="BR83" s="52">
        <f t="shared" si="48"/>
        <v>0</v>
      </c>
      <c r="BS83" s="59">
        <v>2</v>
      </c>
      <c r="BT83" s="59">
        <v>1</v>
      </c>
      <c r="BU83">
        <f t="shared" si="50"/>
        <v>2</v>
      </c>
    </row>
    <row r="84" spans="1:74" x14ac:dyDescent="0.2">
      <c r="A84" s="2">
        <v>43741</v>
      </c>
      <c r="B84" s="47" t="s">
        <v>516</v>
      </c>
      <c r="C84" s="3" t="s">
        <v>0</v>
      </c>
      <c r="D84" s="44" t="s">
        <v>517</v>
      </c>
      <c r="E84" s="4" t="s">
        <v>518</v>
      </c>
      <c r="F84" s="45" t="s">
        <v>346</v>
      </c>
      <c r="G84" s="45" t="s">
        <v>347</v>
      </c>
      <c r="H84" s="45" t="s">
        <v>519</v>
      </c>
      <c r="I84" s="45" t="str">
        <f t="shared" si="42"/>
        <v>Attacker Application</v>
      </c>
      <c r="J84" s="10" t="str">
        <f t="shared" si="33"/>
        <v xml:space="preserve">Attacker Application, </v>
      </c>
      <c r="K84" s="57">
        <f t="shared" si="43"/>
        <v>10</v>
      </c>
      <c r="L84" s="46">
        <v>0</v>
      </c>
      <c r="M84" s="46">
        <v>0</v>
      </c>
      <c r="N84" s="46">
        <v>0</v>
      </c>
      <c r="O84" s="46">
        <v>0</v>
      </c>
      <c r="P84" s="46">
        <v>0</v>
      </c>
      <c r="Q84" s="46">
        <v>1</v>
      </c>
      <c r="R84" s="46">
        <v>0</v>
      </c>
      <c r="S84" s="11" t="str">
        <f t="shared" si="34"/>
        <v>Self-signed/Unsigned</v>
      </c>
      <c r="T84" s="10" t="str">
        <f t="shared" si="35"/>
        <v xml:space="preserve">Self-signed/Unsigned; </v>
      </c>
      <c r="U84" s="57">
        <f t="shared" si="44"/>
        <v>100</v>
      </c>
      <c r="V84" s="12">
        <v>0</v>
      </c>
      <c r="W84" s="12">
        <v>0</v>
      </c>
      <c r="X84" s="12">
        <v>0</v>
      </c>
      <c r="Y84" s="12">
        <v>0</v>
      </c>
      <c r="Z84" s="12">
        <v>1</v>
      </c>
      <c r="AA84" s="12">
        <v>0</v>
      </c>
      <c r="AB84" s="12">
        <v>0</v>
      </c>
      <c r="AC84" s="11" t="str">
        <f t="shared" si="36"/>
        <v>Proprietary Application Store; Phishing</v>
      </c>
      <c r="AD84" s="6" t="str">
        <f t="shared" si="37"/>
        <v xml:space="preserve">Proprietary Application Store; Phishing; </v>
      </c>
      <c r="AE84" s="91">
        <f t="shared" si="45"/>
        <v>1000001000</v>
      </c>
      <c r="AF84" s="7">
        <v>0</v>
      </c>
      <c r="AG84" s="7">
        <v>0</v>
      </c>
      <c r="AH84" s="7">
        <v>1</v>
      </c>
      <c r="AI84" s="7">
        <v>0</v>
      </c>
      <c r="AJ84" s="7">
        <v>0</v>
      </c>
      <c r="AK84" s="7">
        <v>0</v>
      </c>
      <c r="AL84" s="7">
        <v>0</v>
      </c>
      <c r="AM84" s="7">
        <v>0</v>
      </c>
      <c r="AN84" s="7">
        <v>1</v>
      </c>
      <c r="AO84" s="7">
        <v>0</v>
      </c>
      <c r="AP84" s="7">
        <v>0</v>
      </c>
      <c r="AQ84" s="7">
        <v>0</v>
      </c>
      <c r="AR84" s="8" t="str">
        <f t="shared" si="38"/>
        <v>N/A</v>
      </c>
      <c r="AS84" s="47" t="str">
        <f t="shared" si="39"/>
        <v xml:space="preserve">N/A; </v>
      </c>
      <c r="AT84" s="47">
        <f t="shared" si="46"/>
        <v>1</v>
      </c>
      <c r="AU84" s="48">
        <v>0</v>
      </c>
      <c r="AV84" s="48">
        <v>0</v>
      </c>
      <c r="AW84" s="48">
        <v>0</v>
      </c>
      <c r="AX84" s="48">
        <v>0</v>
      </c>
      <c r="AY84" s="48">
        <v>0</v>
      </c>
      <c r="AZ84" s="48">
        <v>0</v>
      </c>
      <c r="BA84" s="48">
        <v>1</v>
      </c>
      <c r="BB84" s="10" t="str">
        <f t="shared" si="51"/>
        <v>Data Extraction</v>
      </c>
      <c r="BC84" s="11" t="str">
        <f t="shared" si="40"/>
        <v xml:space="preserve">Data Extraction; </v>
      </c>
      <c r="BD84" s="11">
        <f t="shared" si="47"/>
        <v>1000000000</v>
      </c>
      <c r="BE84" s="12">
        <v>1</v>
      </c>
      <c r="BF84" s="12">
        <v>0</v>
      </c>
      <c r="BG84" s="12">
        <v>0</v>
      </c>
      <c r="BH84" s="12">
        <v>0</v>
      </c>
      <c r="BI84" s="12">
        <v>0</v>
      </c>
      <c r="BJ84" s="12">
        <v>0</v>
      </c>
      <c r="BK84" s="12">
        <v>0</v>
      </c>
      <c r="BL84" s="12">
        <v>0</v>
      </c>
      <c r="BM84" s="12">
        <v>0</v>
      </c>
      <c r="BN84" s="12">
        <v>0</v>
      </c>
      <c r="BO84" s="49" t="s">
        <v>20</v>
      </c>
      <c r="BP84" s="50" t="s">
        <v>18</v>
      </c>
      <c r="BQ84" s="51">
        <f t="shared" si="49"/>
        <v>2019</v>
      </c>
      <c r="BR84" s="52">
        <f t="shared" si="48"/>
        <v>0</v>
      </c>
      <c r="BS84" s="59">
        <v>2</v>
      </c>
      <c r="BT84" s="59">
        <v>0</v>
      </c>
      <c r="BU84">
        <f t="shared" si="50"/>
        <v>1</v>
      </c>
    </row>
    <row r="85" spans="1:74" x14ac:dyDescent="0.2">
      <c r="A85" s="2">
        <v>42694</v>
      </c>
      <c r="B85" s="47" t="s">
        <v>520</v>
      </c>
      <c r="C85" s="3" t="s">
        <v>0</v>
      </c>
      <c r="D85" s="44" t="s">
        <v>521</v>
      </c>
      <c r="E85" s="4" t="s">
        <v>522</v>
      </c>
      <c r="F85" s="45" t="s">
        <v>346</v>
      </c>
      <c r="G85" s="45" t="s">
        <v>347</v>
      </c>
      <c r="H85" s="45" t="s">
        <v>162</v>
      </c>
      <c r="I85" s="45" t="str">
        <f t="shared" si="42"/>
        <v>Attacker Application</v>
      </c>
      <c r="J85" s="10" t="str">
        <f t="shared" si="33"/>
        <v xml:space="preserve">Attacker Application, </v>
      </c>
      <c r="K85" s="57">
        <f t="shared" si="43"/>
        <v>10</v>
      </c>
      <c r="L85" s="46">
        <v>0</v>
      </c>
      <c r="M85" s="46">
        <v>0</v>
      </c>
      <c r="N85" s="46">
        <v>0</v>
      </c>
      <c r="O85" s="46">
        <v>0</v>
      </c>
      <c r="P85" s="46">
        <v>0</v>
      </c>
      <c r="Q85" s="46">
        <v>1</v>
      </c>
      <c r="R85" s="46">
        <v>0</v>
      </c>
      <c r="S85" s="11" t="str">
        <f t="shared" si="34"/>
        <v>Self-signed/Unsigned</v>
      </c>
      <c r="T85" s="10" t="str">
        <f t="shared" si="35"/>
        <v xml:space="preserve">Self-signed/Unsigned; </v>
      </c>
      <c r="U85" s="57">
        <f t="shared" si="44"/>
        <v>100</v>
      </c>
      <c r="V85" s="12">
        <v>0</v>
      </c>
      <c r="W85" s="12">
        <v>0</v>
      </c>
      <c r="X85" s="12">
        <v>0</v>
      </c>
      <c r="Y85" s="12">
        <v>0</v>
      </c>
      <c r="Z85" s="12">
        <v>1</v>
      </c>
      <c r="AA85" s="12">
        <v>0</v>
      </c>
      <c r="AB85" s="12">
        <v>0</v>
      </c>
      <c r="AC85" s="11" t="str">
        <f t="shared" si="36"/>
        <v>Proprietary Application Store; Phishing</v>
      </c>
      <c r="AD85" s="6" t="str">
        <f t="shared" si="37"/>
        <v xml:space="preserve">Proprietary Application Store; Phishing; </v>
      </c>
      <c r="AE85" s="91">
        <f t="shared" si="45"/>
        <v>1000001000</v>
      </c>
      <c r="AF85" s="7">
        <v>0</v>
      </c>
      <c r="AG85" s="7">
        <v>0</v>
      </c>
      <c r="AH85" s="7">
        <v>1</v>
      </c>
      <c r="AI85" s="7">
        <v>0</v>
      </c>
      <c r="AJ85" s="7">
        <v>0</v>
      </c>
      <c r="AK85" s="7">
        <v>0</v>
      </c>
      <c r="AL85" s="7">
        <v>0</v>
      </c>
      <c r="AM85" s="7">
        <v>0</v>
      </c>
      <c r="AN85" s="7">
        <v>1</v>
      </c>
      <c r="AO85" s="7">
        <v>0</v>
      </c>
      <c r="AP85" s="7">
        <v>0</v>
      </c>
      <c r="AQ85" s="7">
        <v>0</v>
      </c>
      <c r="AR85" s="8" t="str">
        <f t="shared" si="38"/>
        <v>N/A</v>
      </c>
      <c r="AS85" s="47" t="str">
        <f t="shared" si="39"/>
        <v xml:space="preserve">N/A; </v>
      </c>
      <c r="AT85" s="47">
        <f t="shared" si="46"/>
        <v>1</v>
      </c>
      <c r="AU85" s="48">
        <v>0</v>
      </c>
      <c r="AV85" s="48">
        <v>0</v>
      </c>
      <c r="AW85" s="48">
        <v>0</v>
      </c>
      <c r="AX85" s="48">
        <v>0</v>
      </c>
      <c r="AY85" s="48">
        <v>0</v>
      </c>
      <c r="AZ85" s="48">
        <v>0</v>
      </c>
      <c r="BA85" s="48">
        <v>1</v>
      </c>
      <c r="BB85" s="10" t="str">
        <f t="shared" si="51"/>
        <v>Data Extraction; Backdoor Access; Remote Code Execution/Download; Adware</v>
      </c>
      <c r="BC85" s="11" t="str">
        <f t="shared" si="40"/>
        <v xml:space="preserve">Data Extraction; Backdoor Access; Remote Code Execution/Download; Adware; </v>
      </c>
      <c r="BD85" s="11">
        <f t="shared" si="47"/>
        <v>1010110000</v>
      </c>
      <c r="BE85" s="12">
        <v>1</v>
      </c>
      <c r="BF85" s="12">
        <v>0</v>
      </c>
      <c r="BG85" s="12">
        <v>1</v>
      </c>
      <c r="BH85" s="12">
        <v>0</v>
      </c>
      <c r="BI85" s="12">
        <v>1</v>
      </c>
      <c r="BJ85" s="12">
        <v>1</v>
      </c>
      <c r="BK85" s="12">
        <v>0</v>
      </c>
      <c r="BL85" s="12">
        <v>0</v>
      </c>
      <c r="BM85" s="12">
        <v>0</v>
      </c>
      <c r="BN85" s="12">
        <v>0</v>
      </c>
      <c r="BO85" s="49" t="s">
        <v>20</v>
      </c>
      <c r="BP85" s="50" t="s">
        <v>19</v>
      </c>
      <c r="BQ85" s="51">
        <f t="shared" si="49"/>
        <v>2016</v>
      </c>
      <c r="BR85" s="52">
        <f t="shared" si="48"/>
        <v>0</v>
      </c>
      <c r="BS85" s="59">
        <v>2</v>
      </c>
      <c r="BT85" s="59">
        <v>1</v>
      </c>
      <c r="BU85">
        <f t="shared" si="50"/>
        <v>1</v>
      </c>
    </row>
    <row r="86" spans="1:74" x14ac:dyDescent="0.2">
      <c r="A86" s="14">
        <v>43045</v>
      </c>
      <c r="B86" s="47" t="s">
        <v>523</v>
      </c>
      <c r="C86" s="15" t="s">
        <v>0</v>
      </c>
      <c r="D86" s="44" t="s">
        <v>524</v>
      </c>
      <c r="E86" s="18" t="s">
        <v>525</v>
      </c>
      <c r="F86" s="45" t="s">
        <v>346</v>
      </c>
      <c r="G86" s="45" t="s">
        <v>347</v>
      </c>
      <c r="H86" s="45" t="s">
        <v>162</v>
      </c>
      <c r="I86" s="45" t="str">
        <f t="shared" si="42"/>
        <v>Attacker Application</v>
      </c>
      <c r="J86" s="10" t="str">
        <f t="shared" si="33"/>
        <v xml:space="preserve">Attacker Application, </v>
      </c>
      <c r="K86" s="57">
        <f t="shared" si="43"/>
        <v>10</v>
      </c>
      <c r="L86" s="46">
        <v>0</v>
      </c>
      <c r="M86" s="46">
        <v>0</v>
      </c>
      <c r="N86" s="46">
        <v>0</v>
      </c>
      <c r="O86" s="46">
        <v>0</v>
      </c>
      <c r="P86" s="46">
        <v>0</v>
      </c>
      <c r="Q86" s="46">
        <v>1</v>
      </c>
      <c r="R86" s="46">
        <v>0</v>
      </c>
      <c r="S86" s="11" t="str">
        <f t="shared" si="34"/>
        <v>Self-signed/Unsigned</v>
      </c>
      <c r="T86" s="10" t="str">
        <f t="shared" si="35"/>
        <v xml:space="preserve">Self-signed/Unsigned; </v>
      </c>
      <c r="U86" s="57">
        <f t="shared" si="44"/>
        <v>100</v>
      </c>
      <c r="V86" s="12">
        <v>0</v>
      </c>
      <c r="W86" s="12">
        <v>0</v>
      </c>
      <c r="X86" s="12">
        <v>0</v>
      </c>
      <c r="Y86" s="12">
        <v>0</v>
      </c>
      <c r="Z86" s="12">
        <v>1</v>
      </c>
      <c r="AA86" s="12">
        <v>0</v>
      </c>
      <c r="AB86" s="12">
        <v>0</v>
      </c>
      <c r="AC86" s="11" t="str">
        <f t="shared" si="36"/>
        <v>Typosquatting; Proprietary Application Store</v>
      </c>
      <c r="AD86" s="6" t="str">
        <f t="shared" si="37"/>
        <v xml:space="preserve">Typosquatting; Proprietary Application Store; </v>
      </c>
      <c r="AE86" s="91">
        <f t="shared" si="45"/>
        <v>101000000000</v>
      </c>
      <c r="AF86" s="7">
        <v>1</v>
      </c>
      <c r="AG86" s="7">
        <v>0</v>
      </c>
      <c r="AH86" s="7">
        <v>1</v>
      </c>
      <c r="AI86" s="7">
        <v>0</v>
      </c>
      <c r="AJ86" s="7">
        <v>0</v>
      </c>
      <c r="AK86" s="7">
        <v>0</v>
      </c>
      <c r="AL86" s="7">
        <v>0</v>
      </c>
      <c r="AM86" s="7">
        <v>0</v>
      </c>
      <c r="AN86" s="7">
        <v>0</v>
      </c>
      <c r="AO86" s="7">
        <v>0</v>
      </c>
      <c r="AP86" s="7">
        <v>0</v>
      </c>
      <c r="AQ86" s="7">
        <v>0</v>
      </c>
      <c r="AR86" s="8" t="str">
        <f t="shared" si="38"/>
        <v>N/A</v>
      </c>
      <c r="AS86" s="47" t="str">
        <f t="shared" si="39"/>
        <v xml:space="preserve">N/A; </v>
      </c>
      <c r="AT86" s="47">
        <f t="shared" si="46"/>
        <v>1</v>
      </c>
      <c r="AU86" s="48">
        <v>0</v>
      </c>
      <c r="AV86" s="48">
        <v>0</v>
      </c>
      <c r="AW86" s="48">
        <v>0</v>
      </c>
      <c r="AX86" s="48">
        <v>0</v>
      </c>
      <c r="AY86" s="48">
        <v>0</v>
      </c>
      <c r="AZ86" s="48">
        <v>0</v>
      </c>
      <c r="BA86" s="48">
        <v>1</v>
      </c>
      <c r="BB86" s="10" t="str">
        <f t="shared" si="51"/>
        <v>Data Extraction; Adware</v>
      </c>
      <c r="BC86" s="11" t="str">
        <f t="shared" si="40"/>
        <v xml:space="preserve">Data Extraction; Adware; </v>
      </c>
      <c r="BD86" s="11">
        <f t="shared" si="47"/>
        <v>1000010000</v>
      </c>
      <c r="BE86" s="12">
        <v>1</v>
      </c>
      <c r="BF86" s="12">
        <v>0</v>
      </c>
      <c r="BG86" s="12">
        <v>0</v>
      </c>
      <c r="BH86" s="12">
        <v>0</v>
      </c>
      <c r="BI86" s="12">
        <v>0</v>
      </c>
      <c r="BJ86" s="12">
        <v>1</v>
      </c>
      <c r="BK86" s="12">
        <v>0</v>
      </c>
      <c r="BL86" s="12">
        <v>0</v>
      </c>
      <c r="BM86" s="12">
        <v>0</v>
      </c>
      <c r="BN86" s="12">
        <v>0</v>
      </c>
      <c r="BO86" s="49" t="s">
        <v>20</v>
      </c>
      <c r="BP86" s="50" t="s">
        <v>19</v>
      </c>
      <c r="BQ86" s="51">
        <f t="shared" si="49"/>
        <v>2017</v>
      </c>
      <c r="BR86" s="52">
        <f t="shared" si="48"/>
        <v>0</v>
      </c>
      <c r="BS86" s="59">
        <v>2</v>
      </c>
      <c r="BT86" s="59">
        <v>1</v>
      </c>
      <c r="BU86">
        <f t="shared" si="50"/>
        <v>1</v>
      </c>
    </row>
    <row r="87" spans="1:74" x14ac:dyDescent="0.2">
      <c r="A87" s="2">
        <v>40603</v>
      </c>
      <c r="B87" s="47" t="s">
        <v>526</v>
      </c>
      <c r="C87" s="3" t="s">
        <v>0</v>
      </c>
      <c r="D87" s="44" t="s">
        <v>527</v>
      </c>
      <c r="E87" s="4" t="s">
        <v>528</v>
      </c>
      <c r="F87" s="45" t="s">
        <v>346</v>
      </c>
      <c r="G87" s="45" t="s">
        <v>529</v>
      </c>
      <c r="H87" s="45" t="s">
        <v>162</v>
      </c>
      <c r="I87" s="45" t="str">
        <f t="shared" si="42"/>
        <v>Attacker Application</v>
      </c>
      <c r="J87" s="10" t="str">
        <f t="shared" si="33"/>
        <v xml:space="preserve">Attacker Application, </v>
      </c>
      <c r="K87" s="57">
        <f t="shared" si="43"/>
        <v>10</v>
      </c>
      <c r="L87" s="46">
        <v>0</v>
      </c>
      <c r="M87" s="46">
        <v>0</v>
      </c>
      <c r="N87" s="46">
        <v>0</v>
      </c>
      <c r="O87" s="46">
        <v>0</v>
      </c>
      <c r="P87" s="46">
        <v>0</v>
      </c>
      <c r="Q87" s="46">
        <v>1</v>
      </c>
      <c r="R87" s="46">
        <v>0</v>
      </c>
      <c r="S87" s="11" t="str">
        <f t="shared" si="34"/>
        <v>Self-signed/Unsigned</v>
      </c>
      <c r="T87" s="10" t="str">
        <f t="shared" si="35"/>
        <v xml:space="preserve">Self-signed/Unsigned; </v>
      </c>
      <c r="U87" s="57">
        <f t="shared" si="44"/>
        <v>100</v>
      </c>
      <c r="V87" s="12">
        <v>0</v>
      </c>
      <c r="W87" s="12">
        <v>0</v>
      </c>
      <c r="X87" s="12">
        <v>0</v>
      </c>
      <c r="Y87" s="12">
        <v>0</v>
      </c>
      <c r="Z87" s="12">
        <v>1</v>
      </c>
      <c r="AA87" s="12">
        <v>0</v>
      </c>
      <c r="AB87" s="12">
        <v>0</v>
      </c>
      <c r="AC87" s="11" t="str">
        <f t="shared" si="36"/>
        <v>Typosquatting; Proprietary Application Store; 3rd Party Application Store</v>
      </c>
      <c r="AD87" s="6" t="str">
        <f t="shared" si="37"/>
        <v xml:space="preserve">Typosquatting; Proprietary Application Store; 3rd Party Application Store; </v>
      </c>
      <c r="AE87" s="91">
        <f t="shared" si="45"/>
        <v>101100000000</v>
      </c>
      <c r="AF87" s="7">
        <v>1</v>
      </c>
      <c r="AG87" s="7">
        <v>0</v>
      </c>
      <c r="AH87" s="7">
        <v>1</v>
      </c>
      <c r="AI87" s="7">
        <v>1</v>
      </c>
      <c r="AJ87" s="7">
        <v>0</v>
      </c>
      <c r="AK87" s="7">
        <v>0</v>
      </c>
      <c r="AL87" s="7">
        <v>0</v>
      </c>
      <c r="AM87" s="7">
        <v>0</v>
      </c>
      <c r="AN87" s="7">
        <v>0</v>
      </c>
      <c r="AO87" s="7">
        <v>0</v>
      </c>
      <c r="AP87" s="7">
        <v>0</v>
      </c>
      <c r="AQ87" s="7">
        <v>0</v>
      </c>
      <c r="AR87" s="8" t="str">
        <f t="shared" si="38"/>
        <v>N/A</v>
      </c>
      <c r="AS87" s="47" t="str">
        <f t="shared" si="39"/>
        <v xml:space="preserve">N/A; </v>
      </c>
      <c r="AT87" s="47">
        <f t="shared" si="46"/>
        <v>1</v>
      </c>
      <c r="AU87" s="48">
        <v>0</v>
      </c>
      <c r="AV87" s="48">
        <v>0</v>
      </c>
      <c r="AW87" s="48">
        <v>0</v>
      </c>
      <c r="AX87" s="48">
        <v>0</v>
      </c>
      <c r="AY87" s="48">
        <v>0</v>
      </c>
      <c r="AZ87" s="48">
        <v>0</v>
      </c>
      <c r="BA87" s="48">
        <v>1</v>
      </c>
      <c r="BB87" s="10" t="str">
        <f t="shared" si="51"/>
        <v>Data Extraction; Backdoor Access; Remote Code Execution/Download</v>
      </c>
      <c r="BC87" s="11" t="str">
        <f t="shared" si="40"/>
        <v xml:space="preserve">Data Extraction; Backdoor Access; Remote Code Execution/Download; </v>
      </c>
      <c r="BD87" s="11">
        <f t="shared" si="47"/>
        <v>1010100000</v>
      </c>
      <c r="BE87" s="12">
        <v>1</v>
      </c>
      <c r="BF87" s="12">
        <v>0</v>
      </c>
      <c r="BG87" s="12">
        <v>1</v>
      </c>
      <c r="BH87" s="12">
        <v>0</v>
      </c>
      <c r="BI87" s="12">
        <v>1</v>
      </c>
      <c r="BJ87" s="12">
        <v>0</v>
      </c>
      <c r="BK87" s="12">
        <v>0</v>
      </c>
      <c r="BL87" s="12">
        <v>0</v>
      </c>
      <c r="BM87" s="12">
        <v>0</v>
      </c>
      <c r="BN87" s="12">
        <v>0</v>
      </c>
      <c r="BO87" s="49" t="s">
        <v>20</v>
      </c>
      <c r="BP87" s="50" t="s">
        <v>19</v>
      </c>
      <c r="BQ87" s="51">
        <f t="shared" si="49"/>
        <v>2011</v>
      </c>
      <c r="BR87" s="52">
        <f t="shared" si="48"/>
        <v>0</v>
      </c>
      <c r="BS87" s="59">
        <v>2</v>
      </c>
      <c r="BT87" s="59">
        <v>1</v>
      </c>
      <c r="BU87">
        <f t="shared" si="50"/>
        <v>2</v>
      </c>
    </row>
    <row r="88" spans="1:74" x14ac:dyDescent="0.2">
      <c r="A88" s="2">
        <v>43232</v>
      </c>
      <c r="B88" s="47" t="s">
        <v>530</v>
      </c>
      <c r="C88" s="3" t="s">
        <v>0</v>
      </c>
      <c r="D88" s="44" t="s">
        <v>531</v>
      </c>
      <c r="E88" s="4" t="s">
        <v>532</v>
      </c>
      <c r="F88" s="45" t="s">
        <v>533</v>
      </c>
      <c r="G88" s="45" t="s">
        <v>534</v>
      </c>
      <c r="H88" s="45" t="s">
        <v>462</v>
      </c>
      <c r="I88" s="45" t="str">
        <f t="shared" si="42"/>
        <v>OSS</v>
      </c>
      <c r="J88" s="10" t="str">
        <f t="shared" si="33"/>
        <v xml:space="preserve">OSS, </v>
      </c>
      <c r="K88" s="57">
        <f t="shared" si="43"/>
        <v>100</v>
      </c>
      <c r="L88" s="46">
        <v>0</v>
      </c>
      <c r="M88" s="46">
        <v>0</v>
      </c>
      <c r="N88" s="46">
        <v>0</v>
      </c>
      <c r="O88" s="46">
        <v>0</v>
      </c>
      <c r="P88" s="46">
        <v>1</v>
      </c>
      <c r="Q88" s="46">
        <v>0</v>
      </c>
      <c r="R88" s="46">
        <v>0</v>
      </c>
      <c r="S88" s="11" t="str">
        <f t="shared" si="34"/>
        <v>Account Access</v>
      </c>
      <c r="T88" s="10" t="str">
        <f t="shared" si="35"/>
        <v xml:space="preserve">Account Access; </v>
      </c>
      <c r="U88" s="57">
        <f t="shared" si="44"/>
        <v>1000</v>
      </c>
      <c r="V88" s="12">
        <v>0</v>
      </c>
      <c r="W88" s="12">
        <v>0</v>
      </c>
      <c r="X88" s="12">
        <v>0</v>
      </c>
      <c r="Y88" s="12">
        <v>1</v>
      </c>
      <c r="Z88" s="12">
        <v>0</v>
      </c>
      <c r="AA88" s="12">
        <v>0</v>
      </c>
      <c r="AB88" s="12">
        <v>0</v>
      </c>
      <c r="AC88" s="11" t="str">
        <f t="shared" si="36"/>
        <v>Hijacked Updates; Open Source Dependency</v>
      </c>
      <c r="AD88" s="6" t="str">
        <f t="shared" si="37"/>
        <v xml:space="preserve">Hijacked Updates; Open Source Dependency; </v>
      </c>
      <c r="AE88" s="91">
        <f t="shared" si="45"/>
        <v>10010000000</v>
      </c>
      <c r="AF88" s="7">
        <v>0</v>
      </c>
      <c r="AG88" s="7">
        <v>1</v>
      </c>
      <c r="AH88" s="7">
        <v>0</v>
      </c>
      <c r="AI88" s="7">
        <v>0</v>
      </c>
      <c r="AJ88" s="7">
        <v>1</v>
      </c>
      <c r="AK88" s="7">
        <v>0</v>
      </c>
      <c r="AL88" s="7">
        <v>0</v>
      </c>
      <c r="AM88" s="7">
        <v>0</v>
      </c>
      <c r="AN88" s="7">
        <v>0</v>
      </c>
      <c r="AO88" s="7">
        <v>0</v>
      </c>
      <c r="AP88" s="7">
        <v>0</v>
      </c>
      <c r="AQ88" s="7">
        <v>0</v>
      </c>
      <c r="AR88" s="8" t="str">
        <f t="shared" si="38"/>
        <v>N/A</v>
      </c>
      <c r="AS88" s="47" t="str">
        <f t="shared" si="39"/>
        <v xml:space="preserve">N/A; </v>
      </c>
      <c r="AT88" s="47">
        <f t="shared" si="46"/>
        <v>1</v>
      </c>
      <c r="AU88" s="48">
        <v>0</v>
      </c>
      <c r="AV88" s="48">
        <v>0</v>
      </c>
      <c r="AW88" s="48">
        <v>0</v>
      </c>
      <c r="AX88" s="48">
        <v>0</v>
      </c>
      <c r="AY88" s="48">
        <v>0</v>
      </c>
      <c r="AZ88" s="48">
        <v>0</v>
      </c>
      <c r="BA88" s="48">
        <v>1</v>
      </c>
      <c r="BB88" s="10" t="str">
        <f t="shared" si="51"/>
        <v>Data Extraction</v>
      </c>
      <c r="BC88" s="11" t="str">
        <f t="shared" si="40"/>
        <v xml:space="preserve">Data Extraction; </v>
      </c>
      <c r="BD88" s="11">
        <f t="shared" si="47"/>
        <v>1000000000</v>
      </c>
      <c r="BE88" s="12">
        <v>1</v>
      </c>
      <c r="BF88" s="12">
        <v>0</v>
      </c>
      <c r="BG88" s="12">
        <v>0</v>
      </c>
      <c r="BH88" s="12">
        <v>0</v>
      </c>
      <c r="BI88" s="12">
        <v>0</v>
      </c>
      <c r="BJ88" s="12">
        <v>0</v>
      </c>
      <c r="BK88" s="12">
        <v>0</v>
      </c>
      <c r="BL88" s="12">
        <v>0</v>
      </c>
      <c r="BM88" s="12">
        <v>0</v>
      </c>
      <c r="BN88" s="12">
        <v>0</v>
      </c>
      <c r="BO88" s="49" t="s">
        <v>22</v>
      </c>
      <c r="BP88" s="50" t="s">
        <v>20</v>
      </c>
      <c r="BQ88" s="51">
        <f t="shared" si="49"/>
        <v>2018</v>
      </c>
      <c r="BR88" s="52">
        <f t="shared" si="48"/>
        <v>0</v>
      </c>
      <c r="BS88" s="59">
        <v>2</v>
      </c>
      <c r="BT88" s="59">
        <v>1</v>
      </c>
      <c r="BU88">
        <f t="shared" si="50"/>
        <v>0</v>
      </c>
    </row>
    <row r="89" spans="1:74" x14ac:dyDescent="0.2">
      <c r="A89" s="2">
        <v>43430</v>
      </c>
      <c r="B89" s="47" t="s">
        <v>535</v>
      </c>
      <c r="C89" s="3" t="s">
        <v>0</v>
      </c>
      <c r="D89" s="44" t="s">
        <v>536</v>
      </c>
      <c r="E89" s="4" t="s">
        <v>537</v>
      </c>
      <c r="F89" s="45" t="s">
        <v>538</v>
      </c>
      <c r="G89" s="45" t="s">
        <v>539</v>
      </c>
      <c r="H89" s="45" t="s">
        <v>540</v>
      </c>
      <c r="I89" s="45" t="str">
        <f t="shared" si="42"/>
        <v>OSS</v>
      </c>
      <c r="J89" s="10" t="str">
        <f t="shared" si="33"/>
        <v xml:space="preserve">OSS, </v>
      </c>
      <c r="K89" s="57">
        <f t="shared" si="43"/>
        <v>100</v>
      </c>
      <c r="L89" s="46">
        <v>0</v>
      </c>
      <c r="M89" s="46">
        <v>0</v>
      </c>
      <c r="N89" s="46">
        <v>0</v>
      </c>
      <c r="O89" s="46">
        <v>0</v>
      </c>
      <c r="P89" s="46">
        <v>1</v>
      </c>
      <c r="Q89" s="46">
        <v>0</v>
      </c>
      <c r="R89" s="46">
        <v>0</v>
      </c>
      <c r="S89" s="11" t="str">
        <f t="shared" si="34"/>
        <v>Account Access</v>
      </c>
      <c r="T89" s="10" t="str">
        <f t="shared" si="35"/>
        <v xml:space="preserve">Account Access; </v>
      </c>
      <c r="U89" s="57">
        <f t="shared" si="44"/>
        <v>1000</v>
      </c>
      <c r="V89" s="12">
        <v>0</v>
      </c>
      <c r="W89" s="12">
        <v>0</v>
      </c>
      <c r="X89" s="12">
        <v>0</v>
      </c>
      <c r="Y89" s="12">
        <v>1</v>
      </c>
      <c r="Z89" s="12">
        <v>0</v>
      </c>
      <c r="AA89" s="12">
        <v>0</v>
      </c>
      <c r="AB89" s="12">
        <v>0</v>
      </c>
      <c r="AC89" s="11" t="str">
        <f t="shared" si="36"/>
        <v>Hijacked Updates; Open Source Dependency</v>
      </c>
      <c r="AD89" s="6" t="str">
        <f t="shared" si="37"/>
        <v xml:space="preserve">Hijacked Updates; Open Source Dependency; </v>
      </c>
      <c r="AE89" s="91">
        <f t="shared" si="45"/>
        <v>10010000000</v>
      </c>
      <c r="AF89" s="7">
        <v>0</v>
      </c>
      <c r="AG89" s="7">
        <v>1</v>
      </c>
      <c r="AH89" s="7">
        <v>0</v>
      </c>
      <c r="AI89" s="7">
        <v>0</v>
      </c>
      <c r="AJ89" s="7">
        <v>1</v>
      </c>
      <c r="AK89" s="7">
        <v>0</v>
      </c>
      <c r="AL89" s="7">
        <v>0</v>
      </c>
      <c r="AM89" s="7">
        <v>0</v>
      </c>
      <c r="AN89" s="7">
        <v>0</v>
      </c>
      <c r="AO89" s="7">
        <v>0</v>
      </c>
      <c r="AP89" s="7">
        <v>0</v>
      </c>
      <c r="AQ89" s="7">
        <v>0</v>
      </c>
      <c r="AR89" s="8" t="str">
        <f t="shared" si="38"/>
        <v>N/A</v>
      </c>
      <c r="AS89" s="47" t="str">
        <f t="shared" si="39"/>
        <v xml:space="preserve">N/A; </v>
      </c>
      <c r="AT89" s="47">
        <f t="shared" si="46"/>
        <v>1</v>
      </c>
      <c r="AU89" s="48">
        <v>0</v>
      </c>
      <c r="AV89" s="48">
        <v>0</v>
      </c>
      <c r="AW89" s="48">
        <v>0</v>
      </c>
      <c r="AX89" s="48">
        <v>0</v>
      </c>
      <c r="AY89" s="48">
        <v>0</v>
      </c>
      <c r="AZ89" s="48">
        <v>0</v>
      </c>
      <c r="BA89" s="48">
        <v>1</v>
      </c>
      <c r="BB89" s="10" t="str">
        <f t="shared" si="51"/>
        <v>Data Extraction</v>
      </c>
      <c r="BC89" s="11" t="str">
        <f t="shared" si="40"/>
        <v xml:space="preserve">Data Extraction; </v>
      </c>
      <c r="BD89" s="11">
        <f t="shared" si="47"/>
        <v>1000000000</v>
      </c>
      <c r="BE89" s="12">
        <v>1</v>
      </c>
      <c r="BF89" s="12">
        <v>0</v>
      </c>
      <c r="BG89" s="12">
        <v>0</v>
      </c>
      <c r="BH89" s="12">
        <v>0</v>
      </c>
      <c r="BI89" s="12">
        <v>0</v>
      </c>
      <c r="BJ89" s="12">
        <v>0</v>
      </c>
      <c r="BK89" s="12">
        <v>0</v>
      </c>
      <c r="BL89" s="12">
        <v>0</v>
      </c>
      <c r="BM89" s="12">
        <v>0</v>
      </c>
      <c r="BN89" s="12">
        <v>0</v>
      </c>
      <c r="BO89" s="49" t="s">
        <v>539</v>
      </c>
      <c r="BP89" s="50" t="s">
        <v>19</v>
      </c>
      <c r="BQ89" s="51">
        <f t="shared" si="49"/>
        <v>2018</v>
      </c>
      <c r="BR89" s="52">
        <f t="shared" si="48"/>
        <v>0</v>
      </c>
      <c r="BS89" s="59">
        <v>3</v>
      </c>
      <c r="BT89" s="59">
        <v>1</v>
      </c>
      <c r="BU89">
        <f t="shared" si="50"/>
        <v>0</v>
      </c>
    </row>
    <row r="90" spans="1:74" x14ac:dyDescent="0.2">
      <c r="A90" s="2">
        <v>43313</v>
      </c>
      <c r="B90" s="47" t="s">
        <v>541</v>
      </c>
      <c r="C90" s="20" t="s">
        <v>0</v>
      </c>
      <c r="D90" s="44" t="s">
        <v>542</v>
      </c>
      <c r="E90" s="19" t="s">
        <v>543</v>
      </c>
      <c r="F90" s="45" t="s">
        <v>544</v>
      </c>
      <c r="G90" s="45" t="s">
        <v>545</v>
      </c>
      <c r="H90" s="45" t="s">
        <v>546</v>
      </c>
      <c r="I90" s="45" t="str">
        <f t="shared" si="42"/>
        <v>OSS</v>
      </c>
      <c r="J90" s="10" t="str">
        <f t="shared" si="33"/>
        <v xml:space="preserve">OSS, </v>
      </c>
      <c r="K90" s="57">
        <f t="shared" si="43"/>
        <v>100</v>
      </c>
      <c r="L90" s="46">
        <v>0</v>
      </c>
      <c r="M90" s="46">
        <v>0</v>
      </c>
      <c r="N90" s="46">
        <v>0</v>
      </c>
      <c r="O90" s="46">
        <v>0</v>
      </c>
      <c r="P90" s="46">
        <v>1</v>
      </c>
      <c r="Q90" s="46">
        <v>0</v>
      </c>
      <c r="R90" s="46">
        <v>0</v>
      </c>
      <c r="S90" s="11" t="str">
        <f t="shared" si="34"/>
        <v>Account Access</v>
      </c>
      <c r="T90" s="10" t="str">
        <f t="shared" si="35"/>
        <v xml:space="preserve">Account Access; </v>
      </c>
      <c r="U90" s="57">
        <f t="shared" si="44"/>
        <v>1000</v>
      </c>
      <c r="V90" s="12">
        <v>0</v>
      </c>
      <c r="W90" s="12">
        <v>0</v>
      </c>
      <c r="X90" s="12">
        <v>0</v>
      </c>
      <c r="Y90" s="12">
        <v>1</v>
      </c>
      <c r="Z90" s="12">
        <v>0</v>
      </c>
      <c r="AA90" s="12">
        <v>0</v>
      </c>
      <c r="AB90" s="12">
        <v>0</v>
      </c>
      <c r="AC90" s="11" t="str">
        <f t="shared" si="36"/>
        <v>Hijacked Updates; Open Source Dependency</v>
      </c>
      <c r="AD90" s="6" t="str">
        <f t="shared" si="37"/>
        <v xml:space="preserve">Hijacked Updates; Open Source Dependency; </v>
      </c>
      <c r="AE90" s="91">
        <f t="shared" si="45"/>
        <v>10010000000</v>
      </c>
      <c r="AF90" s="7">
        <v>0</v>
      </c>
      <c r="AG90" s="7">
        <v>1</v>
      </c>
      <c r="AH90" s="7">
        <v>0</v>
      </c>
      <c r="AI90" s="7">
        <v>0</v>
      </c>
      <c r="AJ90" s="7">
        <v>1</v>
      </c>
      <c r="AK90" s="7">
        <v>0</v>
      </c>
      <c r="AL90" s="7">
        <v>0</v>
      </c>
      <c r="AM90" s="7">
        <v>0</v>
      </c>
      <c r="AN90" s="7">
        <v>0</v>
      </c>
      <c r="AO90" s="7">
        <v>0</v>
      </c>
      <c r="AP90" s="7">
        <v>0</v>
      </c>
      <c r="AQ90" s="7">
        <v>0</v>
      </c>
      <c r="AR90" s="8" t="str">
        <f t="shared" si="38"/>
        <v>N/A</v>
      </c>
      <c r="AS90" s="47" t="str">
        <f t="shared" si="39"/>
        <v xml:space="preserve">N/A; </v>
      </c>
      <c r="AT90" s="47">
        <f t="shared" si="46"/>
        <v>1</v>
      </c>
      <c r="AU90" s="48">
        <v>0</v>
      </c>
      <c r="AV90" s="48">
        <v>0</v>
      </c>
      <c r="AW90" s="48">
        <v>0</v>
      </c>
      <c r="AX90" s="48">
        <v>0</v>
      </c>
      <c r="AY90" s="48">
        <v>0</v>
      </c>
      <c r="AZ90" s="48">
        <v>0</v>
      </c>
      <c r="BA90" s="48">
        <v>1</v>
      </c>
      <c r="BB90" s="10" t="str">
        <f t="shared" si="51"/>
        <v>Data Extraction; Backdoor Access; Cryptominer; Remote Code Execution/Download</v>
      </c>
      <c r="BC90" s="11" t="str">
        <f t="shared" si="40"/>
        <v xml:space="preserve">Data Extraction; Backdoor Access; Cryptominer; Remote Code Execution/Download; </v>
      </c>
      <c r="BD90" s="11">
        <f t="shared" si="47"/>
        <v>1011100000</v>
      </c>
      <c r="BE90" s="12">
        <v>1</v>
      </c>
      <c r="BF90" s="12">
        <v>0</v>
      </c>
      <c r="BG90" s="12">
        <v>1</v>
      </c>
      <c r="BH90" s="12">
        <v>1</v>
      </c>
      <c r="BI90" s="12">
        <v>1</v>
      </c>
      <c r="BJ90" s="12">
        <v>0</v>
      </c>
      <c r="BK90" s="12">
        <v>0</v>
      </c>
      <c r="BL90" s="12">
        <v>0</v>
      </c>
      <c r="BM90" s="12">
        <v>0</v>
      </c>
      <c r="BN90" s="12">
        <v>0</v>
      </c>
      <c r="BO90" s="49" t="s">
        <v>20</v>
      </c>
      <c r="BP90" s="50" t="s">
        <v>20</v>
      </c>
      <c r="BQ90" s="51">
        <f t="shared" si="49"/>
        <v>2018</v>
      </c>
      <c r="BR90" s="52">
        <f t="shared" si="48"/>
        <v>0</v>
      </c>
      <c r="BS90" s="59">
        <v>3</v>
      </c>
      <c r="BT90" s="59">
        <v>2</v>
      </c>
      <c r="BU90">
        <f t="shared" si="50"/>
        <v>0</v>
      </c>
    </row>
    <row r="91" spans="1:74" x14ac:dyDescent="0.2">
      <c r="A91" s="2">
        <v>43649</v>
      </c>
      <c r="B91" s="47" t="s">
        <v>547</v>
      </c>
      <c r="C91" s="20" t="s">
        <v>0</v>
      </c>
      <c r="D91" s="44" t="s">
        <v>548</v>
      </c>
      <c r="E91" s="19" t="s">
        <v>549</v>
      </c>
      <c r="F91" s="45" t="s">
        <v>550</v>
      </c>
      <c r="G91" s="45" t="s">
        <v>545</v>
      </c>
      <c r="H91" s="45" t="s">
        <v>462</v>
      </c>
      <c r="I91" s="45" t="str">
        <f t="shared" si="42"/>
        <v>OSS</v>
      </c>
      <c r="J91" s="10" t="str">
        <f t="shared" si="33"/>
        <v xml:space="preserve">OSS, </v>
      </c>
      <c r="K91" s="57">
        <f t="shared" si="43"/>
        <v>100</v>
      </c>
      <c r="L91" s="46">
        <v>0</v>
      </c>
      <c r="M91" s="46">
        <v>0</v>
      </c>
      <c r="N91" s="46">
        <v>0</v>
      </c>
      <c r="O91" s="46">
        <v>0</v>
      </c>
      <c r="P91" s="46">
        <v>1</v>
      </c>
      <c r="Q91" s="46">
        <v>0</v>
      </c>
      <c r="R91" s="46">
        <v>0</v>
      </c>
      <c r="S91" s="11" t="str">
        <f t="shared" si="34"/>
        <v>Account Access</v>
      </c>
      <c r="T91" s="10" t="str">
        <f t="shared" si="35"/>
        <v xml:space="preserve">Account Access; </v>
      </c>
      <c r="U91" s="57">
        <f t="shared" si="44"/>
        <v>1000</v>
      </c>
      <c r="V91" s="12">
        <v>0</v>
      </c>
      <c r="W91" s="12">
        <v>0</v>
      </c>
      <c r="X91" s="12">
        <v>0</v>
      </c>
      <c r="Y91" s="12">
        <v>1</v>
      </c>
      <c r="Z91" s="12">
        <v>0</v>
      </c>
      <c r="AA91" s="12">
        <v>0</v>
      </c>
      <c r="AB91" s="12">
        <v>0</v>
      </c>
      <c r="AC91" s="11" t="str">
        <f t="shared" si="36"/>
        <v>Hijacked Updates; Open Source Dependency</v>
      </c>
      <c r="AD91" s="6" t="str">
        <f t="shared" si="37"/>
        <v xml:space="preserve">Hijacked Updates; Open Source Dependency; </v>
      </c>
      <c r="AE91" s="91">
        <f t="shared" si="45"/>
        <v>10010000000</v>
      </c>
      <c r="AF91" s="7">
        <v>0</v>
      </c>
      <c r="AG91" s="7">
        <v>1</v>
      </c>
      <c r="AH91" s="7">
        <v>0</v>
      </c>
      <c r="AI91" s="7">
        <v>0</v>
      </c>
      <c r="AJ91" s="7">
        <v>1</v>
      </c>
      <c r="AK91" s="7">
        <v>0</v>
      </c>
      <c r="AL91" s="7">
        <v>0</v>
      </c>
      <c r="AM91" s="7">
        <v>0</v>
      </c>
      <c r="AN91" s="7">
        <v>0</v>
      </c>
      <c r="AO91" s="7">
        <v>0</v>
      </c>
      <c r="AP91" s="7">
        <v>0</v>
      </c>
      <c r="AQ91" s="7">
        <v>0</v>
      </c>
      <c r="AR91" s="8" t="str">
        <f t="shared" si="38"/>
        <v>N/A</v>
      </c>
      <c r="AS91" s="47" t="str">
        <f t="shared" si="39"/>
        <v xml:space="preserve">N/A; </v>
      </c>
      <c r="AT91" s="47">
        <f t="shared" si="46"/>
        <v>1</v>
      </c>
      <c r="AU91" s="48">
        <v>0</v>
      </c>
      <c r="AV91" s="48">
        <v>0</v>
      </c>
      <c r="AW91" s="48">
        <v>0</v>
      </c>
      <c r="AX91" s="48">
        <v>0</v>
      </c>
      <c r="AY91" s="48">
        <v>0</v>
      </c>
      <c r="AZ91" s="48">
        <v>0</v>
      </c>
      <c r="BA91" s="48">
        <v>1</v>
      </c>
      <c r="BB91" s="10" t="str">
        <f t="shared" si="51"/>
        <v>Remote Code Execution/Download</v>
      </c>
      <c r="BC91" s="11" t="str">
        <f t="shared" si="40"/>
        <v xml:space="preserve">Remote Code Execution/Download; </v>
      </c>
      <c r="BD91" s="11">
        <f t="shared" si="47"/>
        <v>100000</v>
      </c>
      <c r="BE91" s="12">
        <v>0</v>
      </c>
      <c r="BF91" s="12">
        <v>0</v>
      </c>
      <c r="BG91" s="12">
        <v>0</v>
      </c>
      <c r="BH91" s="12">
        <v>0</v>
      </c>
      <c r="BI91" s="12">
        <v>1</v>
      </c>
      <c r="BJ91" s="12">
        <v>0</v>
      </c>
      <c r="BK91" s="12">
        <v>0</v>
      </c>
      <c r="BL91" s="12">
        <v>0</v>
      </c>
      <c r="BM91" s="12">
        <v>0</v>
      </c>
      <c r="BN91" s="12">
        <v>0</v>
      </c>
      <c r="BO91" s="49" t="s">
        <v>20</v>
      </c>
      <c r="BP91" s="50" t="s">
        <v>20</v>
      </c>
      <c r="BQ91" s="51">
        <f t="shared" si="49"/>
        <v>2019</v>
      </c>
      <c r="BR91" s="52">
        <f t="shared" si="48"/>
        <v>0</v>
      </c>
      <c r="BS91" s="59">
        <v>3</v>
      </c>
      <c r="BT91" s="59">
        <v>1</v>
      </c>
      <c r="BU91">
        <f t="shared" si="50"/>
        <v>0</v>
      </c>
    </row>
    <row r="92" spans="1:74" x14ac:dyDescent="0.2">
      <c r="A92" s="2">
        <v>43191</v>
      </c>
      <c r="B92" s="47" t="s">
        <v>551</v>
      </c>
      <c r="C92" s="20" t="s">
        <v>0</v>
      </c>
      <c r="D92" s="44" t="s">
        <v>552</v>
      </c>
      <c r="E92" s="19" t="s">
        <v>553</v>
      </c>
      <c r="F92" s="45" t="s">
        <v>554</v>
      </c>
      <c r="G92" s="45" t="s">
        <v>555</v>
      </c>
      <c r="H92" s="45" t="s">
        <v>546</v>
      </c>
      <c r="I92" s="45" t="str">
        <f t="shared" si="42"/>
        <v>OSS</v>
      </c>
      <c r="J92" s="10" t="str">
        <f t="shared" si="33"/>
        <v xml:space="preserve">OSS, </v>
      </c>
      <c r="K92" s="57">
        <f t="shared" si="43"/>
        <v>100</v>
      </c>
      <c r="L92" s="46">
        <v>0</v>
      </c>
      <c r="M92" s="46">
        <v>0</v>
      </c>
      <c r="N92" s="46">
        <v>0</v>
      </c>
      <c r="O92" s="46">
        <v>0</v>
      </c>
      <c r="P92" s="46">
        <v>1</v>
      </c>
      <c r="Q92" s="46">
        <v>0</v>
      </c>
      <c r="R92" s="46">
        <v>0</v>
      </c>
      <c r="S92" s="11" t="str">
        <f t="shared" si="34"/>
        <v>Unknown, Other, or N/A</v>
      </c>
      <c r="T92" s="10" t="str">
        <f t="shared" si="35"/>
        <v xml:space="preserve">Unknown, Other, or N/A; </v>
      </c>
      <c r="U92" s="57">
        <f t="shared" si="44"/>
        <v>1</v>
      </c>
      <c r="V92" s="12">
        <v>0</v>
      </c>
      <c r="W92" s="12">
        <v>0</v>
      </c>
      <c r="X92" s="12">
        <v>0</v>
      </c>
      <c r="Y92" s="12">
        <v>0</v>
      </c>
      <c r="Z92" s="12">
        <v>0</v>
      </c>
      <c r="AA92" s="12">
        <v>0</v>
      </c>
      <c r="AB92" s="12">
        <v>1</v>
      </c>
      <c r="AC92" s="11" t="str">
        <f t="shared" si="36"/>
        <v>Hijacked Updates; Open Source Dependency</v>
      </c>
      <c r="AD92" s="6" t="str">
        <f t="shared" si="37"/>
        <v xml:space="preserve">Hijacked Updates; Open Source Dependency; </v>
      </c>
      <c r="AE92" s="91">
        <f t="shared" si="45"/>
        <v>10010000000</v>
      </c>
      <c r="AF92" s="7">
        <v>0</v>
      </c>
      <c r="AG92" s="7">
        <v>1</v>
      </c>
      <c r="AH92" s="7">
        <v>0</v>
      </c>
      <c r="AI92" s="7">
        <v>0</v>
      </c>
      <c r="AJ92" s="7">
        <v>1</v>
      </c>
      <c r="AK92" s="7">
        <v>0</v>
      </c>
      <c r="AL92" s="7">
        <v>0</v>
      </c>
      <c r="AM92" s="7">
        <v>0</v>
      </c>
      <c r="AN92" s="7">
        <v>0</v>
      </c>
      <c r="AO92" s="7">
        <v>0</v>
      </c>
      <c r="AP92" s="7">
        <v>0</v>
      </c>
      <c r="AQ92" s="7">
        <v>0</v>
      </c>
      <c r="AR92" s="8" t="str">
        <f t="shared" si="38"/>
        <v>N/A</v>
      </c>
      <c r="AS92" s="47" t="str">
        <f t="shared" si="39"/>
        <v xml:space="preserve">N/A; </v>
      </c>
      <c r="AT92" s="47">
        <f t="shared" si="46"/>
        <v>1</v>
      </c>
      <c r="AU92" s="48">
        <v>0</v>
      </c>
      <c r="AV92" s="48">
        <v>0</v>
      </c>
      <c r="AW92" s="48">
        <v>0</v>
      </c>
      <c r="AX92" s="48">
        <v>0</v>
      </c>
      <c r="AY92" s="48">
        <v>0</v>
      </c>
      <c r="AZ92" s="48">
        <v>0</v>
      </c>
      <c r="BA92" s="48">
        <v>1</v>
      </c>
      <c r="BB92" s="10" t="str">
        <f t="shared" si="51"/>
        <v>Data Extraction; Remote Code Execution/Download</v>
      </c>
      <c r="BC92" s="11" t="str">
        <f t="shared" si="40"/>
        <v xml:space="preserve">Data Extraction; Remote Code Execution/Download; </v>
      </c>
      <c r="BD92" s="11">
        <f t="shared" si="47"/>
        <v>1000100000</v>
      </c>
      <c r="BE92" s="12">
        <v>1</v>
      </c>
      <c r="BF92" s="12">
        <v>0</v>
      </c>
      <c r="BG92" s="12">
        <v>0</v>
      </c>
      <c r="BH92" s="12">
        <v>0</v>
      </c>
      <c r="BI92" s="12">
        <v>1</v>
      </c>
      <c r="BJ92" s="12">
        <v>0</v>
      </c>
      <c r="BK92" s="12">
        <v>0</v>
      </c>
      <c r="BL92" s="12">
        <v>0</v>
      </c>
      <c r="BM92" s="12">
        <v>0</v>
      </c>
      <c r="BN92" s="12">
        <v>0</v>
      </c>
      <c r="BO92" s="49" t="s">
        <v>20</v>
      </c>
      <c r="BP92" s="50" t="s">
        <v>20</v>
      </c>
      <c r="BQ92" s="51">
        <f t="shared" si="49"/>
        <v>2018</v>
      </c>
      <c r="BR92" s="52">
        <f t="shared" si="48"/>
        <v>0</v>
      </c>
      <c r="BS92" s="59">
        <v>2</v>
      </c>
      <c r="BT92" s="59">
        <v>2</v>
      </c>
      <c r="BU92">
        <f t="shared" si="50"/>
        <v>0</v>
      </c>
    </row>
    <row r="93" spans="1:74" x14ac:dyDescent="0.2">
      <c r="A93" s="2">
        <v>43396</v>
      </c>
      <c r="B93" s="47" t="s">
        <v>556</v>
      </c>
      <c r="C93" s="20" t="s">
        <v>0</v>
      </c>
      <c r="D93" s="44" t="s">
        <v>557</v>
      </c>
      <c r="E93" s="19" t="s">
        <v>558</v>
      </c>
      <c r="F93" s="45" t="s">
        <v>559</v>
      </c>
      <c r="G93" s="45" t="s">
        <v>556</v>
      </c>
      <c r="H93" s="45" t="s">
        <v>560</v>
      </c>
      <c r="I93" s="45" t="str">
        <f t="shared" si="42"/>
        <v>OSS</v>
      </c>
      <c r="J93" s="10" t="str">
        <f t="shared" si="33"/>
        <v xml:space="preserve">OSS, </v>
      </c>
      <c r="K93" s="57">
        <f t="shared" si="43"/>
        <v>100</v>
      </c>
      <c r="L93" s="46">
        <v>0</v>
      </c>
      <c r="M93" s="46">
        <v>0</v>
      </c>
      <c r="N93" s="46">
        <v>0</v>
      </c>
      <c r="O93" s="46">
        <v>0</v>
      </c>
      <c r="P93" s="46">
        <v>1</v>
      </c>
      <c r="Q93" s="46">
        <v>0</v>
      </c>
      <c r="R93" s="46">
        <v>0</v>
      </c>
      <c r="S93" s="11" t="str">
        <f t="shared" si="34"/>
        <v>Unknown, Other, or N/A</v>
      </c>
      <c r="T93" s="10" t="str">
        <f t="shared" si="35"/>
        <v xml:space="preserve">Unknown, Other, or N/A; </v>
      </c>
      <c r="U93" s="57">
        <f t="shared" si="44"/>
        <v>1</v>
      </c>
      <c r="V93" s="12">
        <v>0</v>
      </c>
      <c r="W93" s="12">
        <v>0</v>
      </c>
      <c r="X93" s="12">
        <v>0</v>
      </c>
      <c r="Y93" s="12">
        <v>0</v>
      </c>
      <c r="Z93" s="12">
        <v>0</v>
      </c>
      <c r="AA93" s="12">
        <v>0</v>
      </c>
      <c r="AB93" s="12">
        <v>1</v>
      </c>
      <c r="AC93" s="11" t="str">
        <f t="shared" si="36"/>
        <v>Hijacked Updates; Open Source Dependency</v>
      </c>
      <c r="AD93" s="6" t="str">
        <f t="shared" si="37"/>
        <v xml:space="preserve">Hijacked Updates; Open Source Dependency; </v>
      </c>
      <c r="AE93" s="91">
        <f t="shared" si="45"/>
        <v>10010000000</v>
      </c>
      <c r="AF93" s="7">
        <v>0</v>
      </c>
      <c r="AG93" s="7">
        <v>1</v>
      </c>
      <c r="AH93" s="7">
        <v>0</v>
      </c>
      <c r="AI93" s="7">
        <v>0</v>
      </c>
      <c r="AJ93" s="7">
        <v>1</v>
      </c>
      <c r="AK93" s="7">
        <v>0</v>
      </c>
      <c r="AL93" s="7">
        <v>0</v>
      </c>
      <c r="AM93" s="7">
        <v>0</v>
      </c>
      <c r="AN93" s="7">
        <v>0</v>
      </c>
      <c r="AO93" s="7">
        <v>0</v>
      </c>
      <c r="AP93" s="7">
        <v>0</v>
      </c>
      <c r="AQ93" s="7">
        <v>0</v>
      </c>
      <c r="AR93" s="8" t="str">
        <f t="shared" si="38"/>
        <v>N/A</v>
      </c>
      <c r="AS93" s="47" t="str">
        <f t="shared" si="39"/>
        <v xml:space="preserve">N/A; </v>
      </c>
      <c r="AT93" s="47">
        <f t="shared" si="46"/>
        <v>1</v>
      </c>
      <c r="AU93" s="48">
        <v>0</v>
      </c>
      <c r="AV93" s="48">
        <v>0</v>
      </c>
      <c r="AW93" s="48">
        <v>0</v>
      </c>
      <c r="AX93" s="48">
        <v>0</v>
      </c>
      <c r="AY93" s="48">
        <v>0</v>
      </c>
      <c r="AZ93" s="48">
        <v>0</v>
      </c>
      <c r="BA93" s="48">
        <v>1</v>
      </c>
      <c r="BB93" s="10" t="str">
        <f t="shared" si="51"/>
        <v>Data Extraction; Backdoor Access; Remote Code Execution/Download; Establish BotNet</v>
      </c>
      <c r="BC93" s="11" t="str">
        <f t="shared" si="40"/>
        <v xml:space="preserve">Data Extraction; Backdoor Access; Remote Code Execution/Download; Establish BotNet; </v>
      </c>
      <c r="BD93" s="11">
        <f t="shared" si="47"/>
        <v>1010100100</v>
      </c>
      <c r="BE93" s="12">
        <v>1</v>
      </c>
      <c r="BF93" s="12">
        <v>0</v>
      </c>
      <c r="BG93" s="12">
        <v>1</v>
      </c>
      <c r="BH93" s="12">
        <v>0</v>
      </c>
      <c r="BI93" s="12">
        <v>1</v>
      </c>
      <c r="BJ93" s="12">
        <v>0</v>
      </c>
      <c r="BK93" s="12">
        <v>0</v>
      </c>
      <c r="BL93" s="12">
        <v>1</v>
      </c>
      <c r="BM93" s="12">
        <v>0</v>
      </c>
      <c r="BN93" s="12">
        <v>0</v>
      </c>
      <c r="BO93" s="49" t="s">
        <v>20</v>
      </c>
      <c r="BP93" s="50" t="s">
        <v>20</v>
      </c>
      <c r="BQ93" s="51">
        <f t="shared" si="49"/>
        <v>2018</v>
      </c>
      <c r="BR93" s="52">
        <f t="shared" si="48"/>
        <v>0</v>
      </c>
      <c r="BS93" s="59">
        <v>3</v>
      </c>
      <c r="BT93" s="59">
        <v>2</v>
      </c>
      <c r="BU93">
        <f t="shared" si="50"/>
        <v>0</v>
      </c>
    </row>
    <row r="94" spans="1:74" x14ac:dyDescent="0.2">
      <c r="A94" s="2">
        <v>43437</v>
      </c>
      <c r="B94" s="47" t="s">
        <v>561</v>
      </c>
      <c r="C94" s="3" t="s">
        <v>1</v>
      </c>
      <c r="D94" s="44" t="s">
        <v>562</v>
      </c>
      <c r="E94" s="16" t="s">
        <v>563</v>
      </c>
      <c r="F94" s="45" t="s">
        <v>561</v>
      </c>
      <c r="G94" s="45" t="s">
        <v>564</v>
      </c>
      <c r="H94" s="45" t="s">
        <v>462</v>
      </c>
      <c r="I94" s="45" t="str">
        <f t="shared" si="42"/>
        <v>OSS</v>
      </c>
      <c r="J94" s="10" t="str">
        <f t="shared" si="33"/>
        <v xml:space="preserve">OSS, </v>
      </c>
      <c r="K94" s="57">
        <f t="shared" si="43"/>
        <v>100</v>
      </c>
      <c r="L94" s="46">
        <v>0</v>
      </c>
      <c r="M94" s="46">
        <v>0</v>
      </c>
      <c r="N94" s="46">
        <v>0</v>
      </c>
      <c r="O94" s="46">
        <v>0</v>
      </c>
      <c r="P94" s="46">
        <v>1</v>
      </c>
      <c r="Q94" s="46">
        <v>0</v>
      </c>
      <c r="R94" s="46">
        <v>0</v>
      </c>
      <c r="S94" s="11" t="str">
        <f t="shared" si="34"/>
        <v>Unknown, Other, or N/A</v>
      </c>
      <c r="T94" s="10" t="str">
        <f t="shared" si="35"/>
        <v xml:space="preserve">Unknown, Other, or N/A; </v>
      </c>
      <c r="U94" s="57">
        <f t="shared" si="44"/>
        <v>1</v>
      </c>
      <c r="V94" s="12">
        <v>0</v>
      </c>
      <c r="W94" s="12">
        <v>0</v>
      </c>
      <c r="X94" s="12">
        <v>0</v>
      </c>
      <c r="Y94" s="12">
        <v>0</v>
      </c>
      <c r="Z94" s="12">
        <v>0</v>
      </c>
      <c r="AA94" s="12">
        <v>0</v>
      </c>
      <c r="AB94" s="12">
        <v>1</v>
      </c>
      <c r="AC94" s="11" t="str">
        <f t="shared" si="36"/>
        <v>Open Source Dependency</v>
      </c>
      <c r="AD94" s="6" t="str">
        <f t="shared" si="37"/>
        <v xml:space="preserve">Open Source Dependency; </v>
      </c>
      <c r="AE94" s="91">
        <f t="shared" si="45"/>
        <v>10000000</v>
      </c>
      <c r="AF94" s="7">
        <v>0</v>
      </c>
      <c r="AG94" s="7">
        <v>0</v>
      </c>
      <c r="AH94" s="7">
        <v>0</v>
      </c>
      <c r="AI94" s="7">
        <v>0</v>
      </c>
      <c r="AJ94" s="7">
        <v>1</v>
      </c>
      <c r="AK94" s="7">
        <v>0</v>
      </c>
      <c r="AL94" s="7">
        <v>0</v>
      </c>
      <c r="AM94" s="7">
        <v>0</v>
      </c>
      <c r="AN94" s="7">
        <v>0</v>
      </c>
      <c r="AO94" s="7">
        <v>0</v>
      </c>
      <c r="AP94" s="7">
        <v>0</v>
      </c>
      <c r="AQ94" s="7">
        <v>0</v>
      </c>
      <c r="AR94" s="8" t="str">
        <f t="shared" si="38"/>
        <v>Credential Theft; Code Injection</v>
      </c>
      <c r="AS94" s="47" t="str">
        <f t="shared" si="39"/>
        <v xml:space="preserve">Credential Theft; Code Injection; </v>
      </c>
      <c r="AT94" s="47">
        <f t="shared" si="46"/>
        <v>1000010</v>
      </c>
      <c r="AU94" s="48">
        <v>1</v>
      </c>
      <c r="AV94" s="48">
        <v>0</v>
      </c>
      <c r="AW94" s="48">
        <v>0</v>
      </c>
      <c r="AX94" s="48">
        <v>0</v>
      </c>
      <c r="AY94" s="48">
        <v>0</v>
      </c>
      <c r="AZ94" s="48">
        <v>1</v>
      </c>
      <c r="BA94" s="48">
        <v>0</v>
      </c>
      <c r="BB94" s="10" t="str">
        <f t="shared" si="51"/>
        <v>Data Extraction; Remote Code Execution/Download; Data Damage</v>
      </c>
      <c r="BC94" s="11" t="str">
        <f t="shared" si="40"/>
        <v xml:space="preserve">Data Extraction; Remote Code Execution/Download; Data Damage; </v>
      </c>
      <c r="BD94" s="11">
        <f t="shared" si="47"/>
        <v>1000100010</v>
      </c>
      <c r="BE94" s="12">
        <v>1</v>
      </c>
      <c r="BF94" s="12">
        <v>0</v>
      </c>
      <c r="BG94" s="12">
        <v>0</v>
      </c>
      <c r="BH94" s="12">
        <v>0</v>
      </c>
      <c r="BI94" s="12">
        <v>1</v>
      </c>
      <c r="BJ94" s="12">
        <v>0</v>
      </c>
      <c r="BK94" s="12">
        <v>0</v>
      </c>
      <c r="BL94" s="12">
        <v>0</v>
      </c>
      <c r="BM94" s="12">
        <v>1</v>
      </c>
      <c r="BN94" s="12">
        <v>0</v>
      </c>
      <c r="BO94" s="49" t="s">
        <v>22</v>
      </c>
      <c r="BP94" s="50" t="s">
        <v>22</v>
      </c>
      <c r="BQ94" s="51">
        <f t="shared" si="49"/>
        <v>2018</v>
      </c>
      <c r="BR94" s="52">
        <f t="shared" si="48"/>
        <v>0</v>
      </c>
      <c r="BS94" s="59">
        <v>3</v>
      </c>
      <c r="BT94" s="59">
        <v>1</v>
      </c>
      <c r="BU94">
        <f t="shared" si="50"/>
        <v>0</v>
      </c>
    </row>
    <row r="95" spans="1:74" x14ac:dyDescent="0.2">
      <c r="A95" s="53">
        <v>43953</v>
      </c>
      <c r="B95" s="47" t="s">
        <v>565</v>
      </c>
      <c r="C95" s="15" t="s">
        <v>0</v>
      </c>
      <c r="D95" s="54" t="s">
        <v>566</v>
      </c>
      <c r="E95" s="55" t="s">
        <v>567</v>
      </c>
      <c r="F95" s="45" t="s">
        <v>568</v>
      </c>
      <c r="G95" s="45" t="s">
        <v>569</v>
      </c>
      <c r="H95" s="45" t="s">
        <v>570</v>
      </c>
      <c r="I95" s="45" t="str">
        <f t="shared" si="42"/>
        <v>OSS</v>
      </c>
      <c r="J95" s="10" t="str">
        <f t="shared" si="33"/>
        <v xml:space="preserve">OSS, </v>
      </c>
      <c r="K95" s="57">
        <f t="shared" si="43"/>
        <v>100</v>
      </c>
      <c r="L95" s="46">
        <v>0</v>
      </c>
      <c r="M95" s="46">
        <v>0</v>
      </c>
      <c r="N95" s="46">
        <v>0</v>
      </c>
      <c r="O95" s="46">
        <v>0</v>
      </c>
      <c r="P95" s="46">
        <v>1</v>
      </c>
      <c r="Q95" s="46">
        <v>0</v>
      </c>
      <c r="R95" s="46">
        <v>0</v>
      </c>
      <c r="S95" s="11" t="str">
        <f t="shared" si="34"/>
        <v>Account Access</v>
      </c>
      <c r="T95" s="10" t="str">
        <f t="shared" si="35"/>
        <v xml:space="preserve">Account Access; </v>
      </c>
      <c r="U95" s="57">
        <f t="shared" si="44"/>
        <v>1000</v>
      </c>
      <c r="V95" s="12">
        <v>0</v>
      </c>
      <c r="W95" s="12">
        <v>0</v>
      </c>
      <c r="X95" s="12">
        <v>0</v>
      </c>
      <c r="Y95" s="12">
        <v>1</v>
      </c>
      <c r="Z95" s="12">
        <v>0</v>
      </c>
      <c r="AA95" s="12">
        <v>0</v>
      </c>
      <c r="AB95" s="12">
        <v>0</v>
      </c>
      <c r="AC95" s="11" t="str">
        <f t="shared" si="36"/>
        <v>Open Source Dependency</v>
      </c>
      <c r="AD95" s="6" t="str">
        <f t="shared" si="37"/>
        <v xml:space="preserve">Open Source Dependency; </v>
      </c>
      <c r="AE95" s="91">
        <f t="shared" si="45"/>
        <v>10000000</v>
      </c>
      <c r="AF95" s="7">
        <v>0</v>
      </c>
      <c r="AG95" s="7">
        <v>0</v>
      </c>
      <c r="AH95" s="7">
        <v>0</v>
      </c>
      <c r="AI95" s="7">
        <v>0</v>
      </c>
      <c r="AJ95" s="7">
        <v>1</v>
      </c>
      <c r="AK95" s="7">
        <v>0</v>
      </c>
      <c r="AL95" s="7">
        <v>0</v>
      </c>
      <c r="AM95" s="7">
        <v>0</v>
      </c>
      <c r="AN95" s="7">
        <v>0</v>
      </c>
      <c r="AO95" s="7">
        <v>0</v>
      </c>
      <c r="AP95" s="7">
        <v>0</v>
      </c>
      <c r="AQ95" s="7">
        <v>0</v>
      </c>
      <c r="AR95" s="8" t="str">
        <f t="shared" si="38"/>
        <v>N/A</v>
      </c>
      <c r="AS95" s="47" t="str">
        <f t="shared" si="39"/>
        <v xml:space="preserve">N/A; </v>
      </c>
      <c r="AT95" s="47">
        <f t="shared" si="46"/>
        <v>1</v>
      </c>
      <c r="AU95" s="48">
        <v>0</v>
      </c>
      <c r="AV95" s="48">
        <v>0</v>
      </c>
      <c r="AW95" s="48">
        <v>0</v>
      </c>
      <c r="AX95" s="48">
        <v>0</v>
      </c>
      <c r="AY95" s="48">
        <v>0</v>
      </c>
      <c r="AZ95" s="48">
        <v>0</v>
      </c>
      <c r="BA95" s="48">
        <v>1</v>
      </c>
      <c r="BB95" s="10" t="str">
        <f t="shared" si="51"/>
        <v>Backdoor Access; Cryptominer</v>
      </c>
      <c r="BC95" s="11" t="str">
        <f t="shared" si="40"/>
        <v xml:space="preserve">Backdoor Access; Cryptominer; </v>
      </c>
      <c r="BD95" s="11">
        <f t="shared" si="47"/>
        <v>11000000</v>
      </c>
      <c r="BE95" s="12">
        <v>0</v>
      </c>
      <c r="BF95" s="12">
        <v>0</v>
      </c>
      <c r="BG95" s="12">
        <v>1</v>
      </c>
      <c r="BH95" s="12">
        <v>1</v>
      </c>
      <c r="BI95" s="12">
        <v>0</v>
      </c>
      <c r="BJ95" s="12">
        <v>0</v>
      </c>
      <c r="BK95" s="12">
        <v>0</v>
      </c>
      <c r="BL95" s="12">
        <v>0</v>
      </c>
      <c r="BM95" s="12">
        <v>0</v>
      </c>
      <c r="BN95" s="12">
        <v>0</v>
      </c>
      <c r="BO95" s="49" t="s">
        <v>20</v>
      </c>
      <c r="BP95" s="50" t="s">
        <v>20</v>
      </c>
      <c r="BQ95" s="59">
        <v>2020</v>
      </c>
      <c r="BR95" s="52">
        <f t="shared" si="48"/>
        <v>0</v>
      </c>
      <c r="BS95" s="59">
        <v>4</v>
      </c>
      <c r="BT95" s="59">
        <v>4</v>
      </c>
      <c r="BU95" s="47">
        <f t="shared" si="50"/>
        <v>0</v>
      </c>
      <c r="BV95" s="47"/>
    </row>
    <row r="96" spans="1:74" x14ac:dyDescent="0.2">
      <c r="A96" s="14">
        <v>43812</v>
      </c>
      <c r="B96" s="47" t="s">
        <v>571</v>
      </c>
      <c r="C96" s="15" t="s">
        <v>1</v>
      </c>
      <c r="D96" s="44" t="s">
        <v>572</v>
      </c>
      <c r="E96" s="18" t="s">
        <v>573</v>
      </c>
      <c r="F96" s="45" t="s">
        <v>574</v>
      </c>
      <c r="G96" s="45" t="s">
        <v>575</v>
      </c>
      <c r="H96" s="45" t="s">
        <v>576</v>
      </c>
      <c r="I96" s="45" t="str">
        <f t="shared" si="42"/>
        <v>OSS</v>
      </c>
      <c r="J96" s="10" t="str">
        <f t="shared" si="33"/>
        <v xml:space="preserve">OSS, </v>
      </c>
      <c r="K96" s="57">
        <f t="shared" si="43"/>
        <v>100</v>
      </c>
      <c r="L96" s="46">
        <v>0</v>
      </c>
      <c r="M96" s="46">
        <v>0</v>
      </c>
      <c r="N96" s="46">
        <v>0</v>
      </c>
      <c r="O96" s="46">
        <v>0</v>
      </c>
      <c r="P96" s="46">
        <v>1</v>
      </c>
      <c r="Q96" s="46">
        <v>0</v>
      </c>
      <c r="R96" s="46">
        <v>0</v>
      </c>
      <c r="S96" s="11" t="str">
        <f t="shared" si="34"/>
        <v>Unknown, Other, or N/A</v>
      </c>
      <c r="T96" s="10" t="str">
        <f t="shared" si="35"/>
        <v xml:space="preserve">Unknown, Other, or N/A; </v>
      </c>
      <c r="U96" s="57">
        <f t="shared" si="44"/>
        <v>1</v>
      </c>
      <c r="V96" s="12">
        <v>0</v>
      </c>
      <c r="W96" s="12">
        <v>0</v>
      </c>
      <c r="X96" s="12">
        <v>0</v>
      </c>
      <c r="Y96" s="12">
        <v>0</v>
      </c>
      <c r="Z96" s="12">
        <v>0</v>
      </c>
      <c r="AA96" s="12">
        <v>0</v>
      </c>
      <c r="AB96" s="12">
        <v>1</v>
      </c>
      <c r="AC96" s="11" t="str">
        <f t="shared" si="36"/>
        <v>Open Source Dependency</v>
      </c>
      <c r="AD96" s="6" t="str">
        <f t="shared" si="37"/>
        <v xml:space="preserve">Open Source Dependency; </v>
      </c>
      <c r="AE96" s="91">
        <f t="shared" si="45"/>
        <v>10000000</v>
      </c>
      <c r="AF96" s="7">
        <v>0</v>
      </c>
      <c r="AG96" s="7">
        <v>0</v>
      </c>
      <c r="AH96" s="7">
        <v>0</v>
      </c>
      <c r="AI96" s="7">
        <v>0</v>
      </c>
      <c r="AJ96" s="7">
        <v>1</v>
      </c>
      <c r="AK96" s="7">
        <v>0</v>
      </c>
      <c r="AL96" s="7">
        <v>0</v>
      </c>
      <c r="AM96" s="7">
        <v>0</v>
      </c>
      <c r="AN96" s="7">
        <v>0</v>
      </c>
      <c r="AO96" s="7">
        <v>0</v>
      </c>
      <c r="AP96" s="7">
        <v>0</v>
      </c>
      <c r="AQ96" s="7">
        <v>0</v>
      </c>
      <c r="AR96" s="8" t="str">
        <f t="shared" si="38"/>
        <v>Code Injection</v>
      </c>
      <c r="AS96" s="47" t="str">
        <f t="shared" si="39"/>
        <v xml:space="preserve">Code Injection; </v>
      </c>
      <c r="AT96" s="47">
        <f t="shared" si="46"/>
        <v>10</v>
      </c>
      <c r="AU96" s="48">
        <v>0</v>
      </c>
      <c r="AV96" s="48">
        <v>0</v>
      </c>
      <c r="AW96" s="48">
        <v>0</v>
      </c>
      <c r="AX96" s="48">
        <v>0</v>
      </c>
      <c r="AY96" s="48">
        <v>0</v>
      </c>
      <c r="AZ96" s="48">
        <v>1</v>
      </c>
      <c r="BA96" s="48">
        <v>0</v>
      </c>
      <c r="BB96" s="10" t="str">
        <f t="shared" si="51"/>
        <v>Unknown or Other</v>
      </c>
      <c r="BC96" s="11" t="str">
        <f t="shared" si="40"/>
        <v xml:space="preserve">Unknown or Other; </v>
      </c>
      <c r="BD96" s="11">
        <f t="shared" si="47"/>
        <v>1</v>
      </c>
      <c r="BE96" s="12">
        <v>0</v>
      </c>
      <c r="BF96" s="12">
        <v>0</v>
      </c>
      <c r="BG96" s="12">
        <v>0</v>
      </c>
      <c r="BH96" s="12">
        <v>0</v>
      </c>
      <c r="BI96" s="12">
        <v>0</v>
      </c>
      <c r="BJ96" s="12">
        <v>0</v>
      </c>
      <c r="BK96" s="12">
        <v>0</v>
      </c>
      <c r="BL96" s="12">
        <v>0</v>
      </c>
      <c r="BM96" s="12">
        <v>0</v>
      </c>
      <c r="BN96" s="12">
        <v>1</v>
      </c>
      <c r="BO96" s="49" t="s">
        <v>22</v>
      </c>
      <c r="BP96" s="50" t="s">
        <v>22</v>
      </c>
      <c r="BQ96" s="51">
        <f>YEAR(A96)</f>
        <v>2019</v>
      </c>
      <c r="BR96" s="52">
        <f t="shared" si="48"/>
        <v>0</v>
      </c>
      <c r="BS96" s="59">
        <v>3</v>
      </c>
      <c r="BT96" s="59">
        <v>1</v>
      </c>
      <c r="BU96">
        <f t="shared" si="50"/>
        <v>0</v>
      </c>
    </row>
    <row r="97" spans="1:74" x14ac:dyDescent="0.2">
      <c r="A97" s="75">
        <v>43189</v>
      </c>
      <c r="B97" s="47" t="s">
        <v>577</v>
      </c>
      <c r="C97" s="23" t="s">
        <v>0</v>
      </c>
      <c r="D97" s="85" t="s">
        <v>578</v>
      </c>
      <c r="E97" s="77" t="s">
        <v>579</v>
      </c>
      <c r="F97" s="57" t="s">
        <v>580</v>
      </c>
      <c r="G97" s="57" t="s">
        <v>581</v>
      </c>
      <c r="H97" s="57" t="s">
        <v>582</v>
      </c>
      <c r="I97" s="57" t="str">
        <f t="shared" si="42"/>
        <v>OSS</v>
      </c>
      <c r="J97" s="10" t="str">
        <f t="shared" si="33"/>
        <v xml:space="preserve">OSS, </v>
      </c>
      <c r="K97" s="57">
        <f t="shared" si="43"/>
        <v>100</v>
      </c>
      <c r="L97" s="46">
        <v>0</v>
      </c>
      <c r="M97" s="46">
        <v>0</v>
      </c>
      <c r="N97" s="46">
        <v>0</v>
      </c>
      <c r="O97" s="46">
        <v>0</v>
      </c>
      <c r="P97" s="46">
        <v>1</v>
      </c>
      <c r="Q97" s="46">
        <v>0</v>
      </c>
      <c r="R97" s="46">
        <v>0</v>
      </c>
      <c r="S97" s="11" t="str">
        <f t="shared" si="34"/>
        <v>Pre-signature Insertion; Self-signed/Unsigned</v>
      </c>
      <c r="T97" s="57" t="str">
        <f t="shared" si="35"/>
        <v xml:space="preserve">Pre-signature Insertion; Self-signed/Unsigned; </v>
      </c>
      <c r="U97" s="57">
        <f t="shared" si="44"/>
        <v>100100</v>
      </c>
      <c r="V97" s="12">
        <v>0</v>
      </c>
      <c r="W97" s="12">
        <v>1</v>
      </c>
      <c r="X97" s="12">
        <v>0</v>
      </c>
      <c r="Y97" s="12">
        <v>0</v>
      </c>
      <c r="Z97" s="12">
        <v>1</v>
      </c>
      <c r="AA97" s="12">
        <v>0</v>
      </c>
      <c r="AB97" s="12">
        <v>0</v>
      </c>
      <c r="AC97" s="11" t="str">
        <f t="shared" si="36"/>
        <v>Open Source Dependency; Development Software</v>
      </c>
      <c r="AD97" s="6" t="str">
        <f t="shared" si="37"/>
        <v xml:space="preserve">Open Source Dependency; Development Software; </v>
      </c>
      <c r="AE97" s="91">
        <f t="shared" si="45"/>
        <v>10000100</v>
      </c>
      <c r="AF97" s="7">
        <v>0</v>
      </c>
      <c r="AG97" s="7">
        <v>0</v>
      </c>
      <c r="AH97" s="7">
        <v>0</v>
      </c>
      <c r="AI97" s="7">
        <v>0</v>
      </c>
      <c r="AJ97" s="7">
        <v>1</v>
      </c>
      <c r="AK97" s="7">
        <v>0</v>
      </c>
      <c r="AL97" s="7">
        <v>0</v>
      </c>
      <c r="AM97" s="7">
        <v>0</v>
      </c>
      <c r="AN97" s="7">
        <v>0</v>
      </c>
      <c r="AO97" s="7">
        <v>1</v>
      </c>
      <c r="AP97" s="7">
        <v>0</v>
      </c>
      <c r="AQ97" s="7">
        <v>0</v>
      </c>
      <c r="AR97" s="8" t="str">
        <f t="shared" si="38"/>
        <v>N/A</v>
      </c>
      <c r="AS97" s="47" t="str">
        <f t="shared" si="39"/>
        <v xml:space="preserve">N/A; </v>
      </c>
      <c r="AT97" s="47">
        <f t="shared" si="46"/>
        <v>1</v>
      </c>
      <c r="AU97" s="48">
        <v>0</v>
      </c>
      <c r="AV97" s="48">
        <v>0</v>
      </c>
      <c r="AW97" s="48">
        <v>0</v>
      </c>
      <c r="AX97" s="48">
        <v>0</v>
      </c>
      <c r="AY97" s="48">
        <v>0</v>
      </c>
      <c r="AZ97" s="48">
        <v>0</v>
      </c>
      <c r="BA97" s="48">
        <v>1</v>
      </c>
      <c r="BB97" s="10" t="str">
        <f t="shared" si="51"/>
        <v>Data Extraction; Backdoor Access; Remote Code Execution/Download</v>
      </c>
      <c r="BC97" s="11" t="str">
        <f t="shared" si="40"/>
        <v xml:space="preserve">Data Extraction; Backdoor Access; Remote Code Execution/Download; </v>
      </c>
      <c r="BD97" s="11">
        <f t="shared" si="47"/>
        <v>1010100000</v>
      </c>
      <c r="BE97" s="12">
        <v>1</v>
      </c>
      <c r="BF97" s="12">
        <v>0</v>
      </c>
      <c r="BG97" s="12">
        <v>1</v>
      </c>
      <c r="BH97" s="12">
        <v>0</v>
      </c>
      <c r="BI97" s="12">
        <v>1</v>
      </c>
      <c r="BJ97" s="12">
        <v>0</v>
      </c>
      <c r="BK97" s="12">
        <v>0</v>
      </c>
      <c r="BL97" s="12">
        <v>0</v>
      </c>
      <c r="BM97" s="12">
        <v>0</v>
      </c>
      <c r="BN97" s="12">
        <v>0</v>
      </c>
      <c r="BO97" s="57" t="s">
        <v>20</v>
      </c>
      <c r="BP97" s="57" t="s">
        <v>20</v>
      </c>
      <c r="BQ97" s="59">
        <v>2018</v>
      </c>
      <c r="BR97" s="52">
        <f t="shared" si="48"/>
        <v>0</v>
      </c>
      <c r="BS97" s="60">
        <v>3</v>
      </c>
      <c r="BT97" s="60">
        <v>3</v>
      </c>
      <c r="BU97">
        <f t="shared" si="50"/>
        <v>0</v>
      </c>
    </row>
    <row r="98" spans="1:74" x14ac:dyDescent="0.2">
      <c r="A98" s="84">
        <v>41736</v>
      </c>
      <c r="B98" s="47" t="s">
        <v>583</v>
      </c>
      <c r="C98" s="76" t="s">
        <v>1</v>
      </c>
      <c r="D98" s="63" t="s">
        <v>584</v>
      </c>
      <c r="E98" s="86" t="s">
        <v>585</v>
      </c>
      <c r="F98" s="57" t="s">
        <v>586</v>
      </c>
      <c r="G98" s="57" t="s">
        <v>587</v>
      </c>
      <c r="H98" s="57" t="s">
        <v>588</v>
      </c>
      <c r="I98" s="57" t="str">
        <f t="shared" si="42"/>
        <v>OSS</v>
      </c>
      <c r="J98" s="10" t="str">
        <f t="shared" ref="J98:J115" si="52">_xlfn.CONCAT(IF(L98, _xlfn.CONCAT($L$1, ", "), ""), IF(M98, _xlfn.CONCAT($M$1, ", "), ""),IF(N98, _xlfn.CONCAT($N$1, ", "), ""),IF(O98, _xlfn.CONCAT($O$1, ", "), ""),IF(P98, _xlfn.CONCAT($P$1, ", "), ""),IF(Q98, _xlfn.CONCAT($Q$1, ", "), ""),IF(R98, _xlfn.CONCAT($R$1, ", "), ""))</f>
        <v xml:space="preserve">OSS, </v>
      </c>
      <c r="K98" s="57">
        <f t="shared" si="43"/>
        <v>100</v>
      </c>
      <c r="L98" s="46">
        <v>0</v>
      </c>
      <c r="M98" s="46">
        <v>0</v>
      </c>
      <c r="N98" s="46">
        <v>0</v>
      </c>
      <c r="O98" s="46">
        <v>0</v>
      </c>
      <c r="P98" s="46">
        <v>1</v>
      </c>
      <c r="Q98" s="46">
        <v>0</v>
      </c>
      <c r="R98" s="46">
        <v>0</v>
      </c>
      <c r="S98" s="11" t="str">
        <f t="shared" ref="S98:S116" si="53">LEFT(T98,LEN(T98)-2)</f>
        <v>Unknown, Other, or N/A</v>
      </c>
      <c r="T98" s="57" t="str">
        <f t="shared" ref="T98:T116" si="54">_xlfn.CONCAT(IF(V98,_xlfn.CONCAT($V$1,"; "),""),IF(W98,_xlfn.CONCAT($W$1,"; "),""),IF(X98,_xlfn.CONCAT($X$1,"; "),""),IF(Y98,_xlfn.CONCAT($Y$1,"; "),""),IF(Z98,_xlfn.CONCAT($Z$1,"; "),""),IF(AA98,_xlfn.CONCAT($AA$1,"; "),""),IF(AB98,_xlfn.CONCAT($AB$1,"; "),""))</f>
        <v xml:space="preserve">Unknown, Other, or N/A; </v>
      </c>
      <c r="U98" s="57">
        <f t="shared" si="44"/>
        <v>1</v>
      </c>
      <c r="V98" s="12">
        <v>0</v>
      </c>
      <c r="W98" s="12">
        <v>0</v>
      </c>
      <c r="X98" s="12">
        <v>0</v>
      </c>
      <c r="Y98" s="12">
        <v>0</v>
      </c>
      <c r="Z98" s="12">
        <v>0</v>
      </c>
      <c r="AA98" s="12">
        <v>0</v>
      </c>
      <c r="AB98" s="12">
        <v>1</v>
      </c>
      <c r="AC98" s="11" t="str">
        <f t="shared" ref="AC98:AC116" si="55">LEFT(AD98,LEN(AD98)-2)</f>
        <v>Open Source Dependency; Supply Chain Service Provider</v>
      </c>
      <c r="AD98" s="6" t="str">
        <f t="shared" ref="AD98:AD116" si="56">_xlfn.CONCAT(IF(AF98,_xlfn.CONCAT($AF$1,"; "),""),IF(AG98,_xlfn.CONCAT($AG$1,"; "),""),IF(AH98,_xlfn.CONCAT($AH$1,"; "),""),IF(AI98,_xlfn.CONCAT($AI$1,"; "),""),IF(AJ98,_xlfn.CONCAT($AJ$1,"; "),""),IF(AK98,_xlfn.CONCAT($AK$1,"; "),""),IF(AL98,_xlfn.CONCAT($AL$1,"; "),""), IF(AM98,_xlfn.CONCAT($AM$1,"; "),""), IF(AN98,_xlfn.CONCAT($AN$1,"; "),""), IF(AO98,_xlfn.CONCAT($AO$1,"; "),""), IF(AP98,_xlfn.CONCAT($AP$1,"; "),""), IF(AQ98,_xlfn.CONCAT($AQ$1,"; "),""))</f>
        <v xml:space="preserve">Open Source Dependency; Supply Chain Service Provider; </v>
      </c>
      <c r="AE98" s="91">
        <f t="shared" si="45"/>
        <v>10000010</v>
      </c>
      <c r="AF98" s="7">
        <v>0</v>
      </c>
      <c r="AG98" s="7">
        <v>0</v>
      </c>
      <c r="AH98" s="7">
        <v>0</v>
      </c>
      <c r="AI98" s="7">
        <v>0</v>
      </c>
      <c r="AJ98" s="7">
        <v>1</v>
      </c>
      <c r="AK98" s="7">
        <v>0</v>
      </c>
      <c r="AL98" s="7">
        <v>0</v>
      </c>
      <c r="AM98" s="7">
        <v>0</v>
      </c>
      <c r="AN98" s="7">
        <v>0</v>
      </c>
      <c r="AO98" s="7">
        <v>0</v>
      </c>
      <c r="AP98" s="7">
        <v>1</v>
      </c>
      <c r="AQ98" s="7">
        <v>0</v>
      </c>
      <c r="AR98" s="8" t="str">
        <f t="shared" ref="AR98:AR116" si="57">LEFT(AS98,LEN(AS98)-2)</f>
        <v>Credential Theft; Certificate Theft</v>
      </c>
      <c r="AS98" s="47" t="str">
        <f t="shared" ref="AS98:AS116" si="58">_xlfn.CONCAT(IF(AU98,_xlfn.CONCAT($AU$1,"; "),""),IF(AV98,_xlfn.CONCAT($AV$1,"; "),""),IF(AW98,_xlfn.CONCAT($AW$1,"; "),""),IF(AX98,_xlfn.CONCAT($AX$1,"; "),""),IF(AY98,_xlfn.CONCAT($AY$1,"; "),""),IF(AZ98,_xlfn.CONCAT($AZ$1,"; "),""),IF(BA98,_xlfn.CONCAT($BA$1,"; "),""))</f>
        <v xml:space="preserve">Credential Theft; Certificate Theft; </v>
      </c>
      <c r="AT98" s="47">
        <f t="shared" si="46"/>
        <v>1100000</v>
      </c>
      <c r="AU98" s="48">
        <v>1</v>
      </c>
      <c r="AV98" s="48">
        <v>1</v>
      </c>
      <c r="AW98" s="48">
        <v>0</v>
      </c>
      <c r="AX98" s="48">
        <v>0</v>
      </c>
      <c r="AY98" s="48">
        <v>0</v>
      </c>
      <c r="AZ98" s="48">
        <v>0</v>
      </c>
      <c r="BA98" s="48">
        <v>0</v>
      </c>
      <c r="BB98" s="10" t="str">
        <f t="shared" si="51"/>
        <v>Data Extraction</v>
      </c>
      <c r="BC98" s="11" t="str">
        <f t="shared" ref="BC98:BC116" si="59">_xlfn.CONCAT(IF(BE98,_xlfn.CONCAT($BE$1,"; "),""),IF(BF98,_xlfn.CONCAT($BF$1,"; "),""),IF(BG98,_xlfn.CONCAT($BG$1,"; "),""),IF(BH98,_xlfn.CONCAT($BH$1,"; "),""),IF(BI98,_xlfn.CONCAT($BI$1,"; "),""),IF(BJ98,_xlfn.CONCAT($BJ$1,"; "),""),IF(BK98,_xlfn.CONCAT($BK$1,"; "),""), IF(BL98, _xlfn.CONCAT($BL$1, "; "), ""),  IF(BM98,_xlfn.CONCAT($BM$1,"; "),""), IF(BN98,_xlfn.CONCAT($BN$1,"; "),""))</f>
        <v xml:space="preserve">Data Extraction; </v>
      </c>
      <c r="BD98" s="11">
        <f t="shared" si="47"/>
        <v>1000000000</v>
      </c>
      <c r="BE98" s="12">
        <v>1</v>
      </c>
      <c r="BF98" s="12">
        <v>0</v>
      </c>
      <c r="BG98" s="12">
        <v>0</v>
      </c>
      <c r="BH98" s="12">
        <v>0</v>
      </c>
      <c r="BI98" s="12">
        <v>0</v>
      </c>
      <c r="BJ98" s="12">
        <v>0</v>
      </c>
      <c r="BK98" s="12">
        <v>0</v>
      </c>
      <c r="BL98" s="12">
        <v>0</v>
      </c>
      <c r="BM98" s="12">
        <v>0</v>
      </c>
      <c r="BN98" s="12">
        <v>0</v>
      </c>
      <c r="BO98" s="57" t="s">
        <v>22</v>
      </c>
      <c r="BP98" s="57" t="s">
        <v>22</v>
      </c>
      <c r="BQ98" s="51">
        <f>YEAR(A98)</f>
        <v>2014</v>
      </c>
      <c r="BR98" s="52">
        <f t="shared" si="48"/>
        <v>0</v>
      </c>
      <c r="BS98" s="60">
        <v>3</v>
      </c>
      <c r="BT98" s="60">
        <v>1</v>
      </c>
      <c r="BU98">
        <f t="shared" si="50"/>
        <v>0</v>
      </c>
    </row>
    <row r="99" spans="1:74" x14ac:dyDescent="0.2">
      <c r="A99" s="61">
        <v>41402</v>
      </c>
      <c r="B99" s="47" t="s">
        <v>589</v>
      </c>
      <c r="C99" s="76" t="s">
        <v>0</v>
      </c>
      <c r="D99" s="63" t="s">
        <v>590</v>
      </c>
      <c r="E99" s="16" t="s">
        <v>591</v>
      </c>
      <c r="F99" s="57" t="s">
        <v>592</v>
      </c>
      <c r="G99" s="57" t="s">
        <v>593</v>
      </c>
      <c r="H99" s="57" t="s">
        <v>594</v>
      </c>
      <c r="I99" s="57" t="str">
        <f t="shared" ref="I99:I112" si="60">LEFT(J99, LEN(J99)-2)</f>
        <v>OSS</v>
      </c>
      <c r="J99" s="10" t="str">
        <f t="shared" si="52"/>
        <v xml:space="preserve">OSS, </v>
      </c>
      <c r="K99" s="57">
        <f t="shared" si="43"/>
        <v>100</v>
      </c>
      <c r="L99" s="46">
        <v>0</v>
      </c>
      <c r="M99" s="46">
        <v>0</v>
      </c>
      <c r="N99" s="46">
        <v>0</v>
      </c>
      <c r="O99" s="46">
        <v>0</v>
      </c>
      <c r="P99" s="46">
        <v>1</v>
      </c>
      <c r="Q99" s="46">
        <v>0</v>
      </c>
      <c r="R99" s="46">
        <v>0</v>
      </c>
      <c r="S99" s="11" t="str">
        <f t="shared" si="53"/>
        <v>Unknown, Other, or N/A</v>
      </c>
      <c r="T99" s="57" t="str">
        <f t="shared" si="54"/>
        <v xml:space="preserve">Unknown, Other, or N/A; </v>
      </c>
      <c r="U99" s="57">
        <f t="shared" si="44"/>
        <v>1</v>
      </c>
      <c r="V99" s="12">
        <v>0</v>
      </c>
      <c r="W99" s="12">
        <v>0</v>
      </c>
      <c r="X99" s="12">
        <v>0</v>
      </c>
      <c r="Y99" s="12">
        <v>0</v>
      </c>
      <c r="Z99" s="12">
        <v>0</v>
      </c>
      <c r="AA99" s="12">
        <v>0</v>
      </c>
      <c r="AB99" s="12">
        <v>1</v>
      </c>
      <c r="AC99" s="11" t="str">
        <f t="shared" si="55"/>
        <v>Open Source Dependency; Supply Chain Service Provider</v>
      </c>
      <c r="AD99" s="6" t="str">
        <f t="shared" si="56"/>
        <v xml:space="preserve">Open Source Dependency; Supply Chain Service Provider; </v>
      </c>
      <c r="AE99" s="91">
        <f t="shared" si="45"/>
        <v>10000010</v>
      </c>
      <c r="AF99" s="7">
        <v>0</v>
      </c>
      <c r="AG99" s="7">
        <v>0</v>
      </c>
      <c r="AH99" s="7">
        <v>0</v>
      </c>
      <c r="AI99" s="7">
        <v>0</v>
      </c>
      <c r="AJ99" s="7">
        <v>1</v>
      </c>
      <c r="AK99" s="7">
        <v>0</v>
      </c>
      <c r="AL99" s="7">
        <v>0</v>
      </c>
      <c r="AM99" s="7">
        <v>0</v>
      </c>
      <c r="AN99" s="7">
        <v>0</v>
      </c>
      <c r="AO99" s="7">
        <v>0</v>
      </c>
      <c r="AP99" s="7">
        <v>1</v>
      </c>
      <c r="AQ99" s="7">
        <v>0</v>
      </c>
      <c r="AR99" s="8" t="str">
        <f t="shared" si="57"/>
        <v>N/A</v>
      </c>
      <c r="AS99" s="47" t="str">
        <f t="shared" si="58"/>
        <v xml:space="preserve">N/A; </v>
      </c>
      <c r="AT99" s="47">
        <f t="shared" si="46"/>
        <v>1</v>
      </c>
      <c r="AU99" s="48">
        <v>0</v>
      </c>
      <c r="AV99" s="48">
        <v>0</v>
      </c>
      <c r="AW99" s="48">
        <v>0</v>
      </c>
      <c r="AX99" s="48">
        <v>0</v>
      </c>
      <c r="AY99" s="48">
        <v>0</v>
      </c>
      <c r="AZ99" s="48">
        <v>0</v>
      </c>
      <c r="BA99" s="48">
        <v>1</v>
      </c>
      <c r="BB99" s="10" t="str">
        <f t="shared" si="51"/>
        <v>Remote Code Execution/Download</v>
      </c>
      <c r="BC99" s="11" t="str">
        <f t="shared" si="59"/>
        <v xml:space="preserve">Remote Code Execution/Download; </v>
      </c>
      <c r="BD99" s="11">
        <f t="shared" si="47"/>
        <v>100000</v>
      </c>
      <c r="BE99" s="12">
        <v>0</v>
      </c>
      <c r="BF99" s="12">
        <v>0</v>
      </c>
      <c r="BG99" s="12">
        <v>0</v>
      </c>
      <c r="BH99" s="12">
        <v>0</v>
      </c>
      <c r="BI99" s="12">
        <v>1</v>
      </c>
      <c r="BJ99" s="12">
        <v>0</v>
      </c>
      <c r="BK99" s="12">
        <v>0</v>
      </c>
      <c r="BL99" s="12">
        <v>0</v>
      </c>
      <c r="BM99" s="12">
        <v>0</v>
      </c>
      <c r="BN99" s="12">
        <v>0</v>
      </c>
      <c r="BO99" s="57" t="s">
        <v>20</v>
      </c>
      <c r="BP99" s="57" t="s">
        <v>20</v>
      </c>
      <c r="BQ99" s="51">
        <f>YEAR(A99)</f>
        <v>2013</v>
      </c>
      <c r="BR99" s="52">
        <f t="shared" si="48"/>
        <v>0</v>
      </c>
      <c r="BS99" s="60">
        <v>3</v>
      </c>
      <c r="BT99" s="60">
        <v>3</v>
      </c>
      <c r="BU99">
        <f t="shared" si="50"/>
        <v>0</v>
      </c>
    </row>
    <row r="100" spans="1:74" x14ac:dyDescent="0.2">
      <c r="A100" s="62">
        <v>42989</v>
      </c>
      <c r="B100" s="47" t="s">
        <v>595</v>
      </c>
      <c r="C100" s="23" t="s">
        <v>0</v>
      </c>
      <c r="D100" s="63" t="s">
        <v>596</v>
      </c>
      <c r="E100" s="22" t="s">
        <v>597</v>
      </c>
      <c r="F100" s="57" t="s">
        <v>598</v>
      </c>
      <c r="G100" s="57" t="s">
        <v>599</v>
      </c>
      <c r="H100" s="57" t="s">
        <v>600</v>
      </c>
      <c r="I100" s="57" t="str">
        <f t="shared" si="60"/>
        <v>OSS</v>
      </c>
      <c r="J100" s="10" t="str">
        <f t="shared" si="52"/>
        <v xml:space="preserve">OSS, </v>
      </c>
      <c r="K100" s="57">
        <f t="shared" si="43"/>
        <v>100</v>
      </c>
      <c r="L100" s="46">
        <v>0</v>
      </c>
      <c r="M100" s="46">
        <v>0</v>
      </c>
      <c r="N100" s="46">
        <v>0</v>
      </c>
      <c r="O100" s="46">
        <v>0</v>
      </c>
      <c r="P100" s="46">
        <v>1</v>
      </c>
      <c r="Q100" s="46">
        <v>0</v>
      </c>
      <c r="R100" s="46">
        <v>0</v>
      </c>
      <c r="S100" s="11" t="str">
        <f t="shared" si="53"/>
        <v>Unknown, Other, or N/A</v>
      </c>
      <c r="T100" s="57" t="str">
        <f t="shared" si="54"/>
        <v xml:space="preserve">Unknown, Other, or N/A; </v>
      </c>
      <c r="U100" s="57">
        <f t="shared" si="44"/>
        <v>1</v>
      </c>
      <c r="V100" s="12">
        <v>0</v>
      </c>
      <c r="W100" s="12">
        <v>0</v>
      </c>
      <c r="X100" s="12">
        <v>0</v>
      </c>
      <c r="Y100" s="12">
        <v>0</v>
      </c>
      <c r="Z100" s="12">
        <v>0</v>
      </c>
      <c r="AA100" s="12">
        <v>0</v>
      </c>
      <c r="AB100" s="12">
        <v>1</v>
      </c>
      <c r="AC100" s="11" t="str">
        <f t="shared" si="55"/>
        <v>Supply Chain Service Provider</v>
      </c>
      <c r="AD100" s="6" t="str">
        <f t="shared" si="56"/>
        <v xml:space="preserve">Supply Chain Service Provider; </v>
      </c>
      <c r="AE100" s="91">
        <f t="shared" si="45"/>
        <v>10</v>
      </c>
      <c r="AF100" s="7">
        <v>0</v>
      </c>
      <c r="AG100" s="7">
        <v>0</v>
      </c>
      <c r="AH100" s="7">
        <v>0</v>
      </c>
      <c r="AI100" s="7">
        <v>0</v>
      </c>
      <c r="AJ100" s="7">
        <v>0</v>
      </c>
      <c r="AK100" s="7">
        <v>0</v>
      </c>
      <c r="AL100" s="7">
        <v>0</v>
      </c>
      <c r="AM100" s="7">
        <v>0</v>
      </c>
      <c r="AN100" s="7">
        <v>0</v>
      </c>
      <c r="AO100" s="7">
        <v>0</v>
      </c>
      <c r="AP100" s="7">
        <v>1</v>
      </c>
      <c r="AQ100" s="7">
        <v>0</v>
      </c>
      <c r="AR100" s="8" t="str">
        <f t="shared" si="57"/>
        <v>N/A</v>
      </c>
      <c r="AS100" s="47" t="str">
        <f t="shared" si="58"/>
        <v xml:space="preserve">N/A; </v>
      </c>
      <c r="AT100" s="47">
        <f t="shared" si="46"/>
        <v>1</v>
      </c>
      <c r="AU100" s="48">
        <v>0</v>
      </c>
      <c r="AV100" s="48">
        <v>0</v>
      </c>
      <c r="AW100" s="48">
        <v>0</v>
      </c>
      <c r="AX100" s="48">
        <v>0</v>
      </c>
      <c r="AY100" s="48">
        <v>0</v>
      </c>
      <c r="AZ100" s="48">
        <v>0</v>
      </c>
      <c r="BA100" s="48">
        <v>1</v>
      </c>
      <c r="BB100" s="10" t="str">
        <f t="shared" si="51"/>
        <v>Data Extraction</v>
      </c>
      <c r="BC100" s="11" t="str">
        <f t="shared" si="59"/>
        <v xml:space="preserve">Data Extraction; </v>
      </c>
      <c r="BD100" s="11">
        <f t="shared" si="47"/>
        <v>1000000000</v>
      </c>
      <c r="BE100" s="12">
        <v>1</v>
      </c>
      <c r="BF100" s="12">
        <v>0</v>
      </c>
      <c r="BG100" s="12">
        <v>0</v>
      </c>
      <c r="BH100" s="12">
        <v>0</v>
      </c>
      <c r="BI100" s="12">
        <v>0</v>
      </c>
      <c r="BJ100" s="12">
        <v>0</v>
      </c>
      <c r="BK100" s="12">
        <v>0</v>
      </c>
      <c r="BL100" s="12">
        <v>0</v>
      </c>
      <c r="BM100" s="12">
        <v>0</v>
      </c>
      <c r="BN100" s="12">
        <v>0</v>
      </c>
      <c r="BO100" s="57" t="s">
        <v>601</v>
      </c>
      <c r="BP100" s="57" t="s">
        <v>18</v>
      </c>
      <c r="BQ100" s="51">
        <f>YEAR(A100)</f>
        <v>2017</v>
      </c>
      <c r="BR100" s="52">
        <f t="shared" si="48"/>
        <v>0</v>
      </c>
      <c r="BS100" s="60">
        <v>3</v>
      </c>
      <c r="BT100" s="60">
        <v>1</v>
      </c>
      <c r="BU100">
        <f t="shared" si="50"/>
        <v>0</v>
      </c>
    </row>
    <row r="101" spans="1:74" x14ac:dyDescent="0.2">
      <c r="A101" s="75">
        <v>43445</v>
      </c>
      <c r="B101" s="47" t="s">
        <v>602</v>
      </c>
      <c r="C101" s="40" t="s">
        <v>0</v>
      </c>
      <c r="D101" s="66" t="s">
        <v>603</v>
      </c>
      <c r="E101" s="77" t="s">
        <v>604</v>
      </c>
      <c r="F101" s="57" t="s">
        <v>605</v>
      </c>
      <c r="G101" s="57" t="s">
        <v>606</v>
      </c>
      <c r="H101" s="57" t="s">
        <v>607</v>
      </c>
      <c r="I101" s="45" t="str">
        <f t="shared" si="60"/>
        <v>OSS</v>
      </c>
      <c r="J101" s="10" t="str">
        <f t="shared" si="52"/>
        <v xml:space="preserve">OSS, </v>
      </c>
      <c r="K101" s="57">
        <f t="shared" si="43"/>
        <v>100</v>
      </c>
      <c r="L101" s="46">
        <v>0</v>
      </c>
      <c r="M101" s="46">
        <v>0</v>
      </c>
      <c r="N101" s="46">
        <v>0</v>
      </c>
      <c r="O101" s="46">
        <v>0</v>
      </c>
      <c r="P101" s="46">
        <v>1</v>
      </c>
      <c r="Q101" s="46">
        <v>0</v>
      </c>
      <c r="R101" s="46">
        <v>0</v>
      </c>
      <c r="S101" s="11" t="str">
        <f t="shared" si="53"/>
        <v>Self-signed/Unsigned</v>
      </c>
      <c r="T101" s="57" t="str">
        <f t="shared" si="54"/>
        <v xml:space="preserve">Self-signed/Unsigned; </v>
      </c>
      <c r="U101" s="57">
        <f t="shared" si="44"/>
        <v>100</v>
      </c>
      <c r="V101" s="12">
        <v>0</v>
      </c>
      <c r="W101" s="12">
        <v>0</v>
      </c>
      <c r="X101" s="12">
        <v>0</v>
      </c>
      <c r="Y101" s="12">
        <v>0</v>
      </c>
      <c r="Z101" s="12">
        <v>1</v>
      </c>
      <c r="AA101" s="12">
        <v>0</v>
      </c>
      <c r="AB101" s="12">
        <v>0</v>
      </c>
      <c r="AC101" s="11" t="str">
        <f t="shared" si="55"/>
        <v>Typosquatting; Open Source Dependency</v>
      </c>
      <c r="AD101" s="6" t="str">
        <f t="shared" si="56"/>
        <v xml:space="preserve">Typosquatting; Open Source Dependency; </v>
      </c>
      <c r="AE101" s="91">
        <f t="shared" si="45"/>
        <v>100010000000</v>
      </c>
      <c r="AF101" s="7">
        <v>1</v>
      </c>
      <c r="AG101" s="7">
        <v>0</v>
      </c>
      <c r="AH101" s="7">
        <v>0</v>
      </c>
      <c r="AI101" s="7">
        <v>0</v>
      </c>
      <c r="AJ101" s="7">
        <v>1</v>
      </c>
      <c r="AK101" s="7">
        <v>0</v>
      </c>
      <c r="AL101" s="7">
        <v>0</v>
      </c>
      <c r="AM101" s="7">
        <v>0</v>
      </c>
      <c r="AN101" s="7">
        <v>0</v>
      </c>
      <c r="AO101" s="7">
        <v>0</v>
      </c>
      <c r="AP101" s="7">
        <v>0</v>
      </c>
      <c r="AQ101" s="7">
        <v>0</v>
      </c>
      <c r="AR101" s="8" t="str">
        <f t="shared" si="57"/>
        <v>N/A</v>
      </c>
      <c r="AS101" s="47" t="str">
        <f t="shared" si="58"/>
        <v xml:space="preserve">N/A; </v>
      </c>
      <c r="AT101" s="47">
        <f t="shared" si="46"/>
        <v>1</v>
      </c>
      <c r="AU101" s="48">
        <v>0</v>
      </c>
      <c r="AV101" s="48">
        <v>0</v>
      </c>
      <c r="AW101" s="48">
        <v>0</v>
      </c>
      <c r="AX101" s="48">
        <v>0</v>
      </c>
      <c r="AY101" s="48">
        <v>0</v>
      </c>
      <c r="AZ101" s="48">
        <v>0</v>
      </c>
      <c r="BA101" s="48">
        <v>1</v>
      </c>
      <c r="BB101" s="10" t="str">
        <f t="shared" si="51"/>
        <v>Data Extraction</v>
      </c>
      <c r="BC101" s="11" t="str">
        <f t="shared" si="59"/>
        <v xml:space="preserve">Data Extraction; </v>
      </c>
      <c r="BD101" s="11">
        <f t="shared" si="47"/>
        <v>1000000000</v>
      </c>
      <c r="BE101" s="12">
        <v>1</v>
      </c>
      <c r="BF101" s="12">
        <v>0</v>
      </c>
      <c r="BG101" s="12">
        <v>0</v>
      </c>
      <c r="BH101" s="12">
        <v>0</v>
      </c>
      <c r="BI101" s="12">
        <v>0</v>
      </c>
      <c r="BJ101" s="12">
        <v>0</v>
      </c>
      <c r="BK101" s="12">
        <v>0</v>
      </c>
      <c r="BL101" s="12">
        <v>0</v>
      </c>
      <c r="BM101" s="12">
        <v>0</v>
      </c>
      <c r="BN101" s="12">
        <v>0</v>
      </c>
      <c r="BO101" s="57" t="s">
        <v>608</v>
      </c>
      <c r="BP101" s="57" t="s">
        <v>20</v>
      </c>
      <c r="BQ101" s="59">
        <v>2018</v>
      </c>
      <c r="BR101" s="52">
        <f t="shared" si="48"/>
        <v>0</v>
      </c>
      <c r="BS101" s="60">
        <v>3</v>
      </c>
      <c r="BT101" s="60">
        <v>3</v>
      </c>
      <c r="BU101" s="47">
        <f t="shared" si="50"/>
        <v>0</v>
      </c>
      <c r="BV101" s="47"/>
    </row>
    <row r="102" spans="1:74" x14ac:dyDescent="0.2">
      <c r="A102" s="62">
        <v>43531</v>
      </c>
      <c r="B102" s="47" t="s">
        <v>609</v>
      </c>
      <c r="C102" s="40" t="s">
        <v>0</v>
      </c>
      <c r="D102" s="63" t="s">
        <v>610</v>
      </c>
      <c r="E102" s="22" t="s">
        <v>611</v>
      </c>
      <c r="F102" s="57" t="s">
        <v>612</v>
      </c>
      <c r="G102" s="57" t="s">
        <v>581</v>
      </c>
      <c r="H102" s="57" t="s">
        <v>613</v>
      </c>
      <c r="I102" s="45" t="str">
        <f t="shared" si="60"/>
        <v>OSS, Attacker Application</v>
      </c>
      <c r="J102" s="10" t="str">
        <f t="shared" si="52"/>
        <v xml:space="preserve">OSS, Attacker Application, </v>
      </c>
      <c r="K102" s="57">
        <f t="shared" si="43"/>
        <v>110</v>
      </c>
      <c r="L102" s="46">
        <v>0</v>
      </c>
      <c r="M102" s="46">
        <v>0</v>
      </c>
      <c r="N102" s="46">
        <v>0</v>
      </c>
      <c r="O102" s="46">
        <v>0</v>
      </c>
      <c r="P102" s="46">
        <v>1</v>
      </c>
      <c r="Q102" s="46">
        <v>1</v>
      </c>
      <c r="R102" s="46">
        <v>0</v>
      </c>
      <c r="S102" s="11" t="str">
        <f t="shared" si="53"/>
        <v>Self-signed/Unsigned</v>
      </c>
      <c r="T102" s="57" t="str">
        <f t="shared" si="54"/>
        <v xml:space="preserve">Self-signed/Unsigned; </v>
      </c>
      <c r="U102" s="57">
        <f t="shared" si="44"/>
        <v>100</v>
      </c>
      <c r="V102" s="12">
        <v>0</v>
      </c>
      <c r="W102" s="12">
        <v>0</v>
      </c>
      <c r="X102" s="12">
        <v>0</v>
      </c>
      <c r="Y102" s="12">
        <v>0</v>
      </c>
      <c r="Z102" s="12">
        <v>1</v>
      </c>
      <c r="AA102" s="12">
        <v>0</v>
      </c>
      <c r="AB102" s="12">
        <v>0</v>
      </c>
      <c r="AC102" s="11" t="str">
        <f t="shared" si="55"/>
        <v>Open Source Dependency</v>
      </c>
      <c r="AD102" s="6" t="str">
        <f t="shared" si="56"/>
        <v xml:space="preserve">Open Source Dependency; </v>
      </c>
      <c r="AE102" s="91">
        <f t="shared" si="45"/>
        <v>10000000</v>
      </c>
      <c r="AF102" s="7">
        <v>0</v>
      </c>
      <c r="AG102" s="7">
        <v>0</v>
      </c>
      <c r="AH102" s="7">
        <v>0</v>
      </c>
      <c r="AI102" s="7">
        <v>0</v>
      </c>
      <c r="AJ102" s="7">
        <v>1</v>
      </c>
      <c r="AK102" s="7">
        <v>0</v>
      </c>
      <c r="AL102" s="7">
        <v>0</v>
      </c>
      <c r="AM102" s="7">
        <v>0</v>
      </c>
      <c r="AN102" s="7">
        <v>0</v>
      </c>
      <c r="AO102" s="7">
        <v>0</v>
      </c>
      <c r="AP102" s="7">
        <v>0</v>
      </c>
      <c r="AQ102" s="7">
        <v>0</v>
      </c>
      <c r="AR102" s="8" t="str">
        <f t="shared" si="57"/>
        <v>N/A</v>
      </c>
      <c r="AS102" s="47" t="str">
        <f t="shared" si="58"/>
        <v xml:space="preserve">N/A; </v>
      </c>
      <c r="AT102" s="47">
        <f t="shared" si="46"/>
        <v>1</v>
      </c>
      <c r="AU102" s="48">
        <v>0</v>
      </c>
      <c r="AV102" s="48">
        <v>0</v>
      </c>
      <c r="AW102" s="48">
        <v>0</v>
      </c>
      <c r="AX102" s="48">
        <v>0</v>
      </c>
      <c r="AY102" s="48">
        <v>0</v>
      </c>
      <c r="AZ102" s="48">
        <v>0</v>
      </c>
      <c r="BA102" s="48">
        <v>1</v>
      </c>
      <c r="BB102" s="57" t="str">
        <f t="shared" si="51"/>
        <v>Data Extraction; Backdoor Access; Remote Code Execution/Download; Establish BotNet</v>
      </c>
      <c r="BC102" s="11" t="str">
        <f t="shared" si="59"/>
        <v xml:space="preserve">Data Extraction; Backdoor Access; Remote Code Execution/Download; Establish BotNet; </v>
      </c>
      <c r="BD102" s="11">
        <f t="shared" si="47"/>
        <v>1010100100</v>
      </c>
      <c r="BE102" s="12">
        <v>1</v>
      </c>
      <c r="BF102" s="12">
        <v>0</v>
      </c>
      <c r="BG102" s="12">
        <v>1</v>
      </c>
      <c r="BH102" s="12">
        <v>0</v>
      </c>
      <c r="BI102" s="12">
        <v>1</v>
      </c>
      <c r="BJ102" s="12">
        <v>0</v>
      </c>
      <c r="BK102" s="12">
        <v>0</v>
      </c>
      <c r="BL102" s="12">
        <v>1</v>
      </c>
      <c r="BM102" s="12">
        <v>0</v>
      </c>
      <c r="BN102" s="12">
        <v>0</v>
      </c>
      <c r="BO102" s="57" t="s">
        <v>20</v>
      </c>
      <c r="BP102" s="57" t="s">
        <v>19</v>
      </c>
      <c r="BQ102" s="64">
        <f t="shared" ref="BQ102:BQ117" si="61">YEAR(A102)</f>
        <v>2019</v>
      </c>
      <c r="BR102" s="52">
        <f t="shared" si="48"/>
        <v>0</v>
      </c>
      <c r="BS102" s="60">
        <v>2</v>
      </c>
      <c r="BT102" s="60">
        <v>1</v>
      </c>
      <c r="BU102">
        <f t="shared" si="50"/>
        <v>0</v>
      </c>
    </row>
    <row r="103" spans="1:74" x14ac:dyDescent="0.2">
      <c r="A103" s="61">
        <v>43222</v>
      </c>
      <c r="B103" s="47" t="s">
        <v>614</v>
      </c>
      <c r="C103" s="72" t="s">
        <v>0</v>
      </c>
      <c r="D103" s="63" t="s">
        <v>615</v>
      </c>
      <c r="E103" s="16" t="s">
        <v>616</v>
      </c>
      <c r="F103" s="57" t="s">
        <v>617</v>
      </c>
      <c r="G103" s="57" t="s">
        <v>575</v>
      </c>
      <c r="H103" s="57" t="s">
        <v>462</v>
      </c>
      <c r="I103" s="45" t="str">
        <f t="shared" si="60"/>
        <v>OSS, Attacker Application</v>
      </c>
      <c r="J103" s="10" t="str">
        <f t="shared" si="52"/>
        <v xml:space="preserve">OSS, Attacker Application, </v>
      </c>
      <c r="K103" s="57">
        <f t="shared" si="43"/>
        <v>110</v>
      </c>
      <c r="L103" s="46">
        <v>0</v>
      </c>
      <c r="M103" s="46">
        <v>0</v>
      </c>
      <c r="N103" s="46">
        <v>0</v>
      </c>
      <c r="O103" s="46">
        <v>0</v>
      </c>
      <c r="P103" s="46">
        <v>1</v>
      </c>
      <c r="Q103" s="46">
        <v>1</v>
      </c>
      <c r="R103" s="46">
        <v>0</v>
      </c>
      <c r="S103" s="11" t="str">
        <f t="shared" si="53"/>
        <v>Self-signed/Unsigned</v>
      </c>
      <c r="T103" s="57" t="str">
        <f t="shared" si="54"/>
        <v xml:space="preserve">Self-signed/Unsigned; </v>
      </c>
      <c r="U103" s="57">
        <f t="shared" si="44"/>
        <v>100</v>
      </c>
      <c r="V103" s="12">
        <v>0</v>
      </c>
      <c r="W103" s="12">
        <v>0</v>
      </c>
      <c r="X103" s="12">
        <v>0</v>
      </c>
      <c r="Y103" s="12">
        <v>0</v>
      </c>
      <c r="Z103" s="12">
        <v>1</v>
      </c>
      <c r="AA103" s="12">
        <v>0</v>
      </c>
      <c r="AB103" s="12">
        <v>0</v>
      </c>
      <c r="AC103" s="11" t="str">
        <f t="shared" si="55"/>
        <v>Open Source Dependency</v>
      </c>
      <c r="AD103" s="6" t="str">
        <f t="shared" si="56"/>
        <v xml:space="preserve">Open Source Dependency; </v>
      </c>
      <c r="AE103" s="91">
        <f t="shared" si="45"/>
        <v>10000000</v>
      </c>
      <c r="AF103" s="7">
        <v>0</v>
      </c>
      <c r="AG103" s="7">
        <v>0</v>
      </c>
      <c r="AH103" s="7">
        <v>0</v>
      </c>
      <c r="AI103" s="7">
        <v>0</v>
      </c>
      <c r="AJ103" s="7">
        <v>1</v>
      </c>
      <c r="AK103" s="7">
        <v>0</v>
      </c>
      <c r="AL103" s="7">
        <v>0</v>
      </c>
      <c r="AM103" s="7">
        <v>0</v>
      </c>
      <c r="AN103" s="7">
        <v>0</v>
      </c>
      <c r="AO103" s="7">
        <v>0</v>
      </c>
      <c r="AP103" s="7">
        <v>0</v>
      </c>
      <c r="AQ103" s="7">
        <v>0</v>
      </c>
      <c r="AR103" s="8" t="str">
        <f t="shared" si="57"/>
        <v>N/A</v>
      </c>
      <c r="AS103" s="47" t="str">
        <f t="shared" si="58"/>
        <v xml:space="preserve">N/A; </v>
      </c>
      <c r="AT103" s="47">
        <f t="shared" si="46"/>
        <v>1</v>
      </c>
      <c r="AU103" s="48">
        <v>0</v>
      </c>
      <c r="AV103" s="48">
        <v>0</v>
      </c>
      <c r="AW103" s="48">
        <v>0</v>
      </c>
      <c r="AX103" s="48">
        <v>0</v>
      </c>
      <c r="AY103" s="48">
        <v>0</v>
      </c>
      <c r="AZ103" s="48">
        <v>0</v>
      </c>
      <c r="BA103" s="48">
        <v>1</v>
      </c>
      <c r="BB103" s="57" t="str">
        <f t="shared" si="51"/>
        <v>Data Extraction; Remote Code Execution/Download</v>
      </c>
      <c r="BC103" s="11" t="str">
        <f t="shared" si="59"/>
        <v xml:space="preserve">Data Extraction; Remote Code Execution/Download; </v>
      </c>
      <c r="BD103" s="11">
        <f t="shared" si="47"/>
        <v>1000100000</v>
      </c>
      <c r="BE103" s="12">
        <v>1</v>
      </c>
      <c r="BF103" s="12">
        <v>0</v>
      </c>
      <c r="BG103" s="12">
        <v>0</v>
      </c>
      <c r="BH103" s="12">
        <v>0</v>
      </c>
      <c r="BI103" s="12">
        <v>1</v>
      </c>
      <c r="BJ103" s="12">
        <v>0</v>
      </c>
      <c r="BK103" s="12">
        <v>0</v>
      </c>
      <c r="BL103" s="12">
        <v>0</v>
      </c>
      <c r="BM103" s="12">
        <v>0</v>
      </c>
      <c r="BN103" s="12">
        <v>0</v>
      </c>
      <c r="BO103" s="57" t="s">
        <v>618</v>
      </c>
      <c r="BP103" s="57" t="s">
        <v>19</v>
      </c>
      <c r="BQ103" s="64">
        <f t="shared" si="61"/>
        <v>2018</v>
      </c>
      <c r="BR103" s="52">
        <f t="shared" si="48"/>
        <v>0</v>
      </c>
      <c r="BS103" s="87">
        <v>3</v>
      </c>
      <c r="BT103" s="87">
        <v>1</v>
      </c>
      <c r="BU103">
        <f t="shared" si="50"/>
        <v>0</v>
      </c>
    </row>
    <row r="104" spans="1:74" x14ac:dyDescent="0.2">
      <c r="A104" s="62">
        <v>42452</v>
      </c>
      <c r="B104" s="47" t="s">
        <v>619</v>
      </c>
      <c r="C104" s="40" t="s">
        <v>0</v>
      </c>
      <c r="D104" s="63" t="s">
        <v>620</v>
      </c>
      <c r="E104" s="22" t="s">
        <v>621</v>
      </c>
      <c r="F104" s="57" t="s">
        <v>622</v>
      </c>
      <c r="G104" s="57" t="s">
        <v>623</v>
      </c>
      <c r="H104" s="57" t="s">
        <v>462</v>
      </c>
      <c r="I104" s="45" t="str">
        <f t="shared" si="60"/>
        <v>OSS, Attacker Application</v>
      </c>
      <c r="J104" s="10" t="str">
        <f t="shared" si="52"/>
        <v xml:space="preserve">OSS, Attacker Application, </v>
      </c>
      <c r="K104" s="57">
        <f t="shared" si="43"/>
        <v>110</v>
      </c>
      <c r="L104" s="46">
        <v>0</v>
      </c>
      <c r="M104" s="46">
        <v>0</v>
      </c>
      <c r="N104" s="46">
        <v>0</v>
      </c>
      <c r="O104" s="46">
        <v>0</v>
      </c>
      <c r="P104" s="46">
        <v>1</v>
      </c>
      <c r="Q104" s="46">
        <v>1</v>
      </c>
      <c r="R104" s="46">
        <v>0</v>
      </c>
      <c r="S104" s="11" t="str">
        <f t="shared" si="53"/>
        <v>Account Access; Self-signed/Unsigned</v>
      </c>
      <c r="T104" s="57" t="str">
        <f t="shared" si="54"/>
        <v xml:space="preserve">Account Access; Self-signed/Unsigned; </v>
      </c>
      <c r="U104" s="57">
        <f t="shared" si="44"/>
        <v>1100</v>
      </c>
      <c r="V104" s="12">
        <v>0</v>
      </c>
      <c r="W104" s="12">
        <v>0</v>
      </c>
      <c r="X104" s="12">
        <v>0</v>
      </c>
      <c r="Y104" s="12">
        <v>1</v>
      </c>
      <c r="Z104" s="12">
        <v>1</v>
      </c>
      <c r="AA104" s="12">
        <v>0</v>
      </c>
      <c r="AB104" s="12">
        <v>0</v>
      </c>
      <c r="AC104" s="11" t="str">
        <f t="shared" si="55"/>
        <v>Open Source Dependency</v>
      </c>
      <c r="AD104" s="6" t="str">
        <f t="shared" si="56"/>
        <v xml:space="preserve">Open Source Dependency; </v>
      </c>
      <c r="AE104" s="91">
        <f t="shared" si="45"/>
        <v>10000000</v>
      </c>
      <c r="AF104" s="7">
        <v>0</v>
      </c>
      <c r="AG104" s="7">
        <v>0</v>
      </c>
      <c r="AH104" s="7">
        <v>0</v>
      </c>
      <c r="AI104" s="7">
        <v>0</v>
      </c>
      <c r="AJ104" s="7">
        <v>1</v>
      </c>
      <c r="AK104" s="7">
        <v>0</v>
      </c>
      <c r="AL104" s="7">
        <v>0</v>
      </c>
      <c r="AM104" s="7">
        <v>0</v>
      </c>
      <c r="AN104" s="7">
        <v>0</v>
      </c>
      <c r="AO104" s="7">
        <v>0</v>
      </c>
      <c r="AP104" s="7">
        <v>0</v>
      </c>
      <c r="AQ104" s="7">
        <v>0</v>
      </c>
      <c r="AR104" s="8" t="str">
        <f t="shared" si="57"/>
        <v>N/A</v>
      </c>
      <c r="AS104" s="47" t="str">
        <f t="shared" si="58"/>
        <v xml:space="preserve">N/A; </v>
      </c>
      <c r="AT104" s="47">
        <f t="shared" si="46"/>
        <v>1</v>
      </c>
      <c r="AU104" s="48">
        <v>0</v>
      </c>
      <c r="AV104" s="48">
        <v>0</v>
      </c>
      <c r="AW104" s="48">
        <v>0</v>
      </c>
      <c r="AX104" s="48">
        <v>0</v>
      </c>
      <c r="AY104" s="48">
        <v>0</v>
      </c>
      <c r="AZ104" s="48">
        <v>0</v>
      </c>
      <c r="BA104" s="48">
        <v>1</v>
      </c>
      <c r="BB104" s="57" t="str">
        <f t="shared" si="51"/>
        <v>Unknown or Other</v>
      </c>
      <c r="BC104" s="11" t="str">
        <f t="shared" si="59"/>
        <v xml:space="preserve">Unknown or Other; </v>
      </c>
      <c r="BD104" s="11">
        <f t="shared" si="47"/>
        <v>1</v>
      </c>
      <c r="BE104" s="12">
        <v>0</v>
      </c>
      <c r="BF104" s="12">
        <v>0</v>
      </c>
      <c r="BG104" s="12">
        <v>0</v>
      </c>
      <c r="BH104" s="12">
        <v>0</v>
      </c>
      <c r="BI104" s="12">
        <v>0</v>
      </c>
      <c r="BJ104" s="12">
        <v>0</v>
      </c>
      <c r="BK104" s="12">
        <v>0</v>
      </c>
      <c r="BL104" s="12">
        <v>0</v>
      </c>
      <c r="BM104" s="12">
        <v>0</v>
      </c>
      <c r="BN104" s="12">
        <v>1</v>
      </c>
      <c r="BO104" s="57" t="s">
        <v>624</v>
      </c>
      <c r="BP104" s="57" t="s">
        <v>21</v>
      </c>
      <c r="BQ104" s="64">
        <f t="shared" si="61"/>
        <v>2016</v>
      </c>
      <c r="BR104" s="52">
        <f t="shared" si="48"/>
        <v>0</v>
      </c>
      <c r="BS104" s="87">
        <v>3</v>
      </c>
      <c r="BT104" s="87">
        <v>1</v>
      </c>
      <c r="BU104">
        <f t="shared" si="50"/>
        <v>0</v>
      </c>
    </row>
    <row r="105" spans="1:74" x14ac:dyDescent="0.2">
      <c r="A105" s="61">
        <v>43350</v>
      </c>
      <c r="B105" s="47" t="s">
        <v>625</v>
      </c>
      <c r="C105" s="72" t="s">
        <v>0</v>
      </c>
      <c r="D105" s="63" t="s">
        <v>626</v>
      </c>
      <c r="E105" s="16" t="s">
        <v>627</v>
      </c>
      <c r="F105" s="57" t="s">
        <v>628</v>
      </c>
      <c r="G105" s="57" t="s">
        <v>184</v>
      </c>
      <c r="H105" s="57" t="s">
        <v>488</v>
      </c>
      <c r="I105" s="45" t="str">
        <f t="shared" si="60"/>
        <v>OSS, Attacker Application</v>
      </c>
      <c r="J105" s="10" t="str">
        <f t="shared" si="52"/>
        <v xml:space="preserve">OSS, Attacker Application, </v>
      </c>
      <c r="K105" s="57">
        <f t="shared" si="43"/>
        <v>110</v>
      </c>
      <c r="L105" s="46">
        <v>0</v>
      </c>
      <c r="M105" s="46">
        <v>0</v>
      </c>
      <c r="N105" s="46">
        <v>0</v>
      </c>
      <c r="O105" s="46">
        <v>0</v>
      </c>
      <c r="P105" s="46">
        <v>1</v>
      </c>
      <c r="Q105" s="46">
        <v>1</v>
      </c>
      <c r="R105" s="46">
        <v>0</v>
      </c>
      <c r="S105" s="11" t="str">
        <f t="shared" si="53"/>
        <v>Self-signed/Unsigned</v>
      </c>
      <c r="T105" s="57" t="str">
        <f t="shared" si="54"/>
        <v xml:space="preserve">Self-signed/Unsigned; </v>
      </c>
      <c r="U105" s="57">
        <f t="shared" si="44"/>
        <v>100</v>
      </c>
      <c r="V105" s="12">
        <v>0</v>
      </c>
      <c r="W105" s="12">
        <v>0</v>
      </c>
      <c r="X105" s="12">
        <v>0</v>
      </c>
      <c r="Y105" s="12">
        <v>0</v>
      </c>
      <c r="Z105" s="12">
        <v>1</v>
      </c>
      <c r="AA105" s="12">
        <v>0</v>
      </c>
      <c r="AB105" s="12">
        <v>0</v>
      </c>
      <c r="AC105" s="11" t="str">
        <f t="shared" si="55"/>
        <v>Proprietary Application Store</v>
      </c>
      <c r="AD105" s="6" t="str">
        <f t="shared" si="56"/>
        <v xml:space="preserve">Proprietary Application Store; </v>
      </c>
      <c r="AE105" s="91">
        <f t="shared" si="45"/>
        <v>1000000000</v>
      </c>
      <c r="AF105" s="7">
        <v>0</v>
      </c>
      <c r="AG105" s="7">
        <v>0</v>
      </c>
      <c r="AH105" s="7">
        <v>1</v>
      </c>
      <c r="AI105" s="7">
        <v>0</v>
      </c>
      <c r="AJ105" s="7">
        <v>0</v>
      </c>
      <c r="AK105" s="7">
        <v>0</v>
      </c>
      <c r="AL105" s="7">
        <v>0</v>
      </c>
      <c r="AM105" s="7">
        <v>0</v>
      </c>
      <c r="AN105" s="7">
        <v>0</v>
      </c>
      <c r="AO105" s="7">
        <v>0</v>
      </c>
      <c r="AP105" s="7">
        <v>0</v>
      </c>
      <c r="AQ105" s="7">
        <v>0</v>
      </c>
      <c r="AR105" s="8" t="str">
        <f t="shared" si="57"/>
        <v>N/A</v>
      </c>
      <c r="AS105" s="47" t="str">
        <f t="shared" si="58"/>
        <v xml:space="preserve">N/A; </v>
      </c>
      <c r="AT105" s="47">
        <f t="shared" si="46"/>
        <v>1</v>
      </c>
      <c r="AU105" s="48">
        <v>0</v>
      </c>
      <c r="AV105" s="48">
        <v>0</v>
      </c>
      <c r="AW105" s="48">
        <v>0</v>
      </c>
      <c r="AX105" s="48">
        <v>0</v>
      </c>
      <c r="AY105" s="48">
        <v>0</v>
      </c>
      <c r="AZ105" s="48">
        <v>0</v>
      </c>
      <c r="BA105" s="48">
        <v>1</v>
      </c>
      <c r="BB105" s="57" t="str">
        <f t="shared" si="51"/>
        <v>Data Extraction</v>
      </c>
      <c r="BC105" s="11" t="str">
        <f t="shared" si="59"/>
        <v xml:space="preserve">Data Extraction; </v>
      </c>
      <c r="BD105" s="11">
        <f t="shared" si="47"/>
        <v>1000000000</v>
      </c>
      <c r="BE105" s="12">
        <v>1</v>
      </c>
      <c r="BF105" s="12">
        <v>0</v>
      </c>
      <c r="BG105" s="12">
        <v>0</v>
      </c>
      <c r="BH105" s="12">
        <v>0</v>
      </c>
      <c r="BI105" s="12">
        <v>0</v>
      </c>
      <c r="BJ105" s="12">
        <v>0</v>
      </c>
      <c r="BK105" s="12">
        <v>0</v>
      </c>
      <c r="BL105" s="12">
        <v>0</v>
      </c>
      <c r="BM105" s="12">
        <v>0</v>
      </c>
      <c r="BN105" s="12">
        <v>0</v>
      </c>
      <c r="BO105" s="57" t="s">
        <v>629</v>
      </c>
      <c r="BP105" s="50" t="s">
        <v>20</v>
      </c>
      <c r="BQ105" s="64">
        <f t="shared" si="61"/>
        <v>2018</v>
      </c>
      <c r="BR105" s="52">
        <f t="shared" si="48"/>
        <v>0</v>
      </c>
      <c r="BS105" s="87">
        <v>2</v>
      </c>
      <c r="BT105" s="87">
        <v>0</v>
      </c>
      <c r="BU105">
        <f t="shared" si="50"/>
        <v>1</v>
      </c>
    </row>
    <row r="106" spans="1:74" x14ac:dyDescent="0.2">
      <c r="A106" s="61">
        <v>43470</v>
      </c>
      <c r="B106" s="47" t="s">
        <v>630</v>
      </c>
      <c r="C106" s="72" t="s">
        <v>0</v>
      </c>
      <c r="D106" s="63" t="s">
        <v>631</v>
      </c>
      <c r="E106" s="16" t="s">
        <v>632</v>
      </c>
      <c r="F106" s="57" t="s">
        <v>346</v>
      </c>
      <c r="G106" s="57" t="s">
        <v>184</v>
      </c>
      <c r="H106" s="57" t="s">
        <v>488</v>
      </c>
      <c r="I106" s="45" t="str">
        <f t="shared" si="60"/>
        <v>OSS, Attacker Application</v>
      </c>
      <c r="J106" s="10" t="str">
        <f t="shared" si="52"/>
        <v xml:space="preserve">OSS, Attacker Application, </v>
      </c>
      <c r="K106" s="57">
        <f t="shared" si="43"/>
        <v>110</v>
      </c>
      <c r="L106" s="46">
        <v>0</v>
      </c>
      <c r="M106" s="46">
        <v>0</v>
      </c>
      <c r="N106" s="46">
        <v>0</v>
      </c>
      <c r="O106" s="46">
        <v>0</v>
      </c>
      <c r="P106" s="46">
        <v>1</v>
      </c>
      <c r="Q106" s="46">
        <v>1</v>
      </c>
      <c r="R106" s="46">
        <v>0</v>
      </c>
      <c r="S106" s="11" t="str">
        <f t="shared" si="53"/>
        <v>Account Access</v>
      </c>
      <c r="T106" s="57" t="str">
        <f t="shared" si="54"/>
        <v xml:space="preserve">Account Access; </v>
      </c>
      <c r="U106" s="57">
        <f t="shared" si="44"/>
        <v>1000</v>
      </c>
      <c r="V106" s="12">
        <v>0</v>
      </c>
      <c r="W106" s="12">
        <v>0</v>
      </c>
      <c r="X106" s="12">
        <v>0</v>
      </c>
      <c r="Y106" s="12">
        <v>1</v>
      </c>
      <c r="Z106" s="12">
        <v>0</v>
      </c>
      <c r="AA106" s="12">
        <v>0</v>
      </c>
      <c r="AB106" s="12">
        <v>0</v>
      </c>
      <c r="AC106" s="11" t="str">
        <f t="shared" si="55"/>
        <v>Proprietary Application Store</v>
      </c>
      <c r="AD106" s="6" t="str">
        <f t="shared" si="56"/>
        <v xml:space="preserve">Proprietary Application Store; </v>
      </c>
      <c r="AE106" s="91">
        <f t="shared" si="45"/>
        <v>1000000000</v>
      </c>
      <c r="AF106" s="7">
        <v>0</v>
      </c>
      <c r="AG106" s="7">
        <v>0</v>
      </c>
      <c r="AH106" s="7">
        <v>1</v>
      </c>
      <c r="AI106" s="7">
        <v>0</v>
      </c>
      <c r="AJ106" s="7">
        <v>0</v>
      </c>
      <c r="AK106" s="7">
        <v>0</v>
      </c>
      <c r="AL106" s="7">
        <v>0</v>
      </c>
      <c r="AM106" s="7">
        <v>0</v>
      </c>
      <c r="AN106" s="7">
        <v>0</v>
      </c>
      <c r="AO106" s="7">
        <v>0</v>
      </c>
      <c r="AP106" s="7">
        <v>0</v>
      </c>
      <c r="AQ106" s="7">
        <v>0</v>
      </c>
      <c r="AR106" s="8" t="str">
        <f t="shared" si="57"/>
        <v>N/A</v>
      </c>
      <c r="AS106" s="47" t="str">
        <f t="shared" si="58"/>
        <v xml:space="preserve">N/A; </v>
      </c>
      <c r="AT106" s="47">
        <f t="shared" si="46"/>
        <v>1</v>
      </c>
      <c r="AU106" s="48">
        <v>0</v>
      </c>
      <c r="AV106" s="48">
        <v>0</v>
      </c>
      <c r="AW106" s="48">
        <v>0</v>
      </c>
      <c r="AX106" s="48">
        <v>0</v>
      </c>
      <c r="AY106" s="48">
        <v>0</v>
      </c>
      <c r="AZ106" s="48">
        <v>0</v>
      </c>
      <c r="BA106" s="48">
        <v>1</v>
      </c>
      <c r="BB106" s="57" t="str">
        <f t="shared" si="51"/>
        <v>Data Extraction; Payment Diversion</v>
      </c>
      <c r="BC106" s="11" t="str">
        <f t="shared" si="59"/>
        <v xml:space="preserve">Data Extraction; Payment Diversion; </v>
      </c>
      <c r="BD106" s="11">
        <f t="shared" si="47"/>
        <v>1000001000</v>
      </c>
      <c r="BE106" s="12">
        <v>1</v>
      </c>
      <c r="BF106" s="12">
        <v>0</v>
      </c>
      <c r="BG106" s="12">
        <v>0</v>
      </c>
      <c r="BH106" s="12">
        <v>0</v>
      </c>
      <c r="BI106" s="12">
        <v>0</v>
      </c>
      <c r="BJ106" s="12">
        <v>0</v>
      </c>
      <c r="BK106" s="12">
        <v>1</v>
      </c>
      <c r="BL106" s="12">
        <v>0</v>
      </c>
      <c r="BM106" s="12">
        <v>0</v>
      </c>
      <c r="BN106" s="12">
        <v>0</v>
      </c>
      <c r="BO106" s="57" t="s">
        <v>20</v>
      </c>
      <c r="BP106" s="50" t="s">
        <v>19</v>
      </c>
      <c r="BQ106" s="64">
        <f t="shared" si="61"/>
        <v>2019</v>
      </c>
      <c r="BR106" s="52">
        <f t="shared" si="48"/>
        <v>0</v>
      </c>
      <c r="BS106" s="87">
        <v>2</v>
      </c>
      <c r="BT106" s="87">
        <v>1</v>
      </c>
      <c r="BU106">
        <f t="shared" si="50"/>
        <v>1</v>
      </c>
    </row>
    <row r="107" spans="1:74" x14ac:dyDescent="0.2">
      <c r="A107" s="61">
        <v>43424</v>
      </c>
      <c r="B107" s="47" t="s">
        <v>633</v>
      </c>
      <c r="C107" s="72" t="s">
        <v>0</v>
      </c>
      <c r="D107" s="63" t="s">
        <v>634</v>
      </c>
      <c r="E107" s="16" t="s">
        <v>635</v>
      </c>
      <c r="F107" s="57" t="s">
        <v>346</v>
      </c>
      <c r="G107" s="57" t="s">
        <v>347</v>
      </c>
      <c r="H107" s="57" t="s">
        <v>162</v>
      </c>
      <c r="I107" s="45" t="str">
        <f t="shared" si="60"/>
        <v>OSS, Attacker Application</v>
      </c>
      <c r="J107" s="10" t="str">
        <f t="shared" si="52"/>
        <v xml:space="preserve">OSS, Attacker Application, </v>
      </c>
      <c r="K107" s="57">
        <f t="shared" si="43"/>
        <v>110</v>
      </c>
      <c r="L107" s="46">
        <v>0</v>
      </c>
      <c r="M107" s="46">
        <v>0</v>
      </c>
      <c r="N107" s="46">
        <v>0</v>
      </c>
      <c r="O107" s="46">
        <v>0</v>
      </c>
      <c r="P107" s="46">
        <v>1</v>
      </c>
      <c r="Q107" s="46">
        <v>1</v>
      </c>
      <c r="R107" s="46">
        <v>0</v>
      </c>
      <c r="S107" s="11" t="str">
        <f t="shared" si="53"/>
        <v>Self-signed/Unsigned</v>
      </c>
      <c r="T107" s="57" t="str">
        <f t="shared" si="54"/>
        <v xml:space="preserve">Self-signed/Unsigned; </v>
      </c>
      <c r="U107" s="57">
        <f t="shared" si="44"/>
        <v>100</v>
      </c>
      <c r="V107" s="12">
        <v>0</v>
      </c>
      <c r="W107" s="12">
        <v>0</v>
      </c>
      <c r="X107" s="12">
        <v>0</v>
      </c>
      <c r="Y107" s="12">
        <v>0</v>
      </c>
      <c r="Z107" s="12">
        <v>1</v>
      </c>
      <c r="AA107" s="12">
        <v>0</v>
      </c>
      <c r="AB107" s="12">
        <v>0</v>
      </c>
      <c r="AC107" s="11" t="str">
        <f t="shared" si="55"/>
        <v>Proprietary Application Store</v>
      </c>
      <c r="AD107" s="6" t="str">
        <f t="shared" si="56"/>
        <v xml:space="preserve">Proprietary Application Store; </v>
      </c>
      <c r="AE107" s="91">
        <f t="shared" si="45"/>
        <v>1000000000</v>
      </c>
      <c r="AF107" s="7">
        <v>0</v>
      </c>
      <c r="AG107" s="7">
        <v>0</v>
      </c>
      <c r="AH107" s="7">
        <v>1</v>
      </c>
      <c r="AI107" s="7">
        <v>0</v>
      </c>
      <c r="AJ107" s="7">
        <v>0</v>
      </c>
      <c r="AK107" s="7">
        <v>0</v>
      </c>
      <c r="AL107" s="7">
        <v>0</v>
      </c>
      <c r="AM107" s="7">
        <v>0</v>
      </c>
      <c r="AN107" s="7">
        <v>0</v>
      </c>
      <c r="AO107" s="7">
        <v>0</v>
      </c>
      <c r="AP107" s="7">
        <v>0</v>
      </c>
      <c r="AQ107" s="7">
        <v>0</v>
      </c>
      <c r="AR107" s="8" t="str">
        <f t="shared" si="57"/>
        <v>N/A</v>
      </c>
      <c r="AS107" s="47" t="str">
        <f t="shared" si="58"/>
        <v xml:space="preserve">N/A; </v>
      </c>
      <c r="AT107" s="47">
        <f t="shared" si="46"/>
        <v>1</v>
      </c>
      <c r="AU107" s="48">
        <v>0</v>
      </c>
      <c r="AV107" s="48">
        <v>0</v>
      </c>
      <c r="AW107" s="48">
        <v>0</v>
      </c>
      <c r="AX107" s="48">
        <v>0</v>
      </c>
      <c r="AY107" s="48">
        <v>0</v>
      </c>
      <c r="AZ107" s="48">
        <v>0</v>
      </c>
      <c r="BA107" s="48">
        <v>1</v>
      </c>
      <c r="BB107" s="57" t="str">
        <f t="shared" si="51"/>
        <v>Backdoor Access</v>
      </c>
      <c r="BC107" s="11" t="str">
        <f t="shared" si="59"/>
        <v xml:space="preserve">Backdoor Access; </v>
      </c>
      <c r="BD107" s="11">
        <f t="shared" si="47"/>
        <v>10000000</v>
      </c>
      <c r="BE107" s="12">
        <v>0</v>
      </c>
      <c r="BF107" s="12">
        <v>0</v>
      </c>
      <c r="BG107" s="12">
        <v>1</v>
      </c>
      <c r="BH107" s="12">
        <v>0</v>
      </c>
      <c r="BI107" s="12">
        <v>0</v>
      </c>
      <c r="BJ107" s="12">
        <v>0</v>
      </c>
      <c r="BK107" s="12">
        <v>0</v>
      </c>
      <c r="BL107" s="12">
        <v>0</v>
      </c>
      <c r="BM107" s="12">
        <v>0</v>
      </c>
      <c r="BN107" s="12">
        <v>0</v>
      </c>
      <c r="BO107" s="57" t="s">
        <v>20</v>
      </c>
      <c r="BP107" s="57" t="s">
        <v>20</v>
      </c>
      <c r="BQ107" s="64">
        <f t="shared" si="61"/>
        <v>2018</v>
      </c>
      <c r="BR107" s="52">
        <f t="shared" si="48"/>
        <v>0</v>
      </c>
      <c r="BS107" s="87">
        <v>2</v>
      </c>
      <c r="BT107" s="87">
        <v>1</v>
      </c>
      <c r="BU107">
        <f t="shared" si="50"/>
        <v>1</v>
      </c>
    </row>
    <row r="108" spans="1:74" s="47" customFormat="1" x14ac:dyDescent="0.2">
      <c r="A108" s="61">
        <v>42932</v>
      </c>
      <c r="B108" s="47" t="s">
        <v>636</v>
      </c>
      <c r="C108" s="72" t="s">
        <v>0</v>
      </c>
      <c r="D108" s="63" t="s">
        <v>637</v>
      </c>
      <c r="E108" s="16" t="s">
        <v>638</v>
      </c>
      <c r="F108" s="57" t="s">
        <v>639</v>
      </c>
      <c r="G108" s="57" t="s">
        <v>640</v>
      </c>
      <c r="H108" s="57" t="s">
        <v>462</v>
      </c>
      <c r="I108" s="45" t="str">
        <f t="shared" si="60"/>
        <v>OSS, Attacker Application</v>
      </c>
      <c r="J108" s="10" t="str">
        <f t="shared" si="52"/>
        <v xml:space="preserve">OSS, Attacker Application, </v>
      </c>
      <c r="K108" s="57">
        <f t="shared" si="43"/>
        <v>110</v>
      </c>
      <c r="L108" s="46">
        <v>0</v>
      </c>
      <c r="M108" s="46">
        <v>0</v>
      </c>
      <c r="N108" s="46">
        <v>0</v>
      </c>
      <c r="O108" s="46">
        <v>0</v>
      </c>
      <c r="P108" s="46">
        <v>1</v>
      </c>
      <c r="Q108" s="46">
        <v>1</v>
      </c>
      <c r="R108" s="46">
        <v>0</v>
      </c>
      <c r="S108" s="11" t="str">
        <f t="shared" si="53"/>
        <v>Self-signed/Unsigned</v>
      </c>
      <c r="T108" s="57" t="str">
        <f t="shared" si="54"/>
        <v xml:space="preserve">Self-signed/Unsigned; </v>
      </c>
      <c r="U108" s="57">
        <f t="shared" si="44"/>
        <v>100</v>
      </c>
      <c r="V108" s="12">
        <v>0</v>
      </c>
      <c r="W108" s="12">
        <v>0</v>
      </c>
      <c r="X108" s="12">
        <v>0</v>
      </c>
      <c r="Y108" s="12">
        <v>0</v>
      </c>
      <c r="Z108" s="12">
        <v>1</v>
      </c>
      <c r="AA108" s="12">
        <v>0</v>
      </c>
      <c r="AB108" s="12">
        <v>0</v>
      </c>
      <c r="AC108" s="11" t="str">
        <f t="shared" si="55"/>
        <v>Typosquatting; Open Source Dependency</v>
      </c>
      <c r="AD108" s="6" t="str">
        <f t="shared" si="56"/>
        <v xml:space="preserve">Typosquatting; Open Source Dependency; </v>
      </c>
      <c r="AE108" s="91">
        <f t="shared" si="45"/>
        <v>100010000000</v>
      </c>
      <c r="AF108" s="7">
        <v>1</v>
      </c>
      <c r="AG108" s="7">
        <v>0</v>
      </c>
      <c r="AH108" s="7">
        <v>0</v>
      </c>
      <c r="AI108" s="7">
        <v>0</v>
      </c>
      <c r="AJ108" s="7">
        <v>1</v>
      </c>
      <c r="AK108" s="7">
        <v>0</v>
      </c>
      <c r="AL108" s="7">
        <v>0</v>
      </c>
      <c r="AM108" s="7">
        <v>0</v>
      </c>
      <c r="AN108" s="7">
        <v>0</v>
      </c>
      <c r="AO108" s="7">
        <v>0</v>
      </c>
      <c r="AP108" s="7">
        <v>0</v>
      </c>
      <c r="AQ108" s="7">
        <v>0</v>
      </c>
      <c r="AR108" s="8" t="str">
        <f t="shared" si="57"/>
        <v>N/A</v>
      </c>
      <c r="AS108" s="47" t="str">
        <f t="shared" si="58"/>
        <v xml:space="preserve">N/A; </v>
      </c>
      <c r="AT108" s="47">
        <f t="shared" si="46"/>
        <v>1</v>
      </c>
      <c r="AU108" s="48">
        <v>0</v>
      </c>
      <c r="AV108" s="48">
        <v>0</v>
      </c>
      <c r="AW108" s="48">
        <v>0</v>
      </c>
      <c r="AX108" s="48">
        <v>0</v>
      </c>
      <c r="AY108" s="48">
        <v>0</v>
      </c>
      <c r="AZ108" s="48">
        <v>0</v>
      </c>
      <c r="BA108" s="48">
        <v>1</v>
      </c>
      <c r="BB108" s="57" t="str">
        <f t="shared" si="51"/>
        <v>Data Extraction</v>
      </c>
      <c r="BC108" s="11" t="str">
        <f t="shared" si="59"/>
        <v xml:space="preserve">Data Extraction; </v>
      </c>
      <c r="BD108" s="11">
        <f t="shared" si="47"/>
        <v>1000000000</v>
      </c>
      <c r="BE108" s="12">
        <v>1</v>
      </c>
      <c r="BF108" s="12">
        <v>0</v>
      </c>
      <c r="BG108" s="12">
        <v>0</v>
      </c>
      <c r="BH108" s="12">
        <v>0</v>
      </c>
      <c r="BI108" s="12">
        <v>0</v>
      </c>
      <c r="BJ108" s="12">
        <v>0</v>
      </c>
      <c r="BK108" s="12">
        <v>0</v>
      </c>
      <c r="BL108" s="12">
        <v>0</v>
      </c>
      <c r="BM108" s="12">
        <v>0</v>
      </c>
      <c r="BN108" s="12">
        <v>0</v>
      </c>
      <c r="BO108" s="57" t="s">
        <v>641</v>
      </c>
      <c r="BP108" s="50" t="s">
        <v>19</v>
      </c>
      <c r="BQ108" s="64">
        <f t="shared" si="61"/>
        <v>2017</v>
      </c>
      <c r="BR108" s="52">
        <f t="shared" si="48"/>
        <v>0</v>
      </c>
      <c r="BS108" s="87">
        <v>2</v>
      </c>
      <c r="BT108" s="87">
        <v>1</v>
      </c>
      <c r="BU108">
        <f t="shared" si="50"/>
        <v>0</v>
      </c>
      <c r="BV108"/>
    </row>
    <row r="109" spans="1:74" s="47" customFormat="1" x14ac:dyDescent="0.2">
      <c r="A109" s="61">
        <v>43396</v>
      </c>
      <c r="B109" s="47" t="s">
        <v>642</v>
      </c>
      <c r="C109" s="80" t="s">
        <v>0</v>
      </c>
      <c r="D109" s="63" t="s">
        <v>643</v>
      </c>
      <c r="E109" s="82" t="s">
        <v>558</v>
      </c>
      <c r="F109" s="57" t="s">
        <v>644</v>
      </c>
      <c r="G109" s="57" t="s">
        <v>645</v>
      </c>
      <c r="H109" s="57" t="s">
        <v>462</v>
      </c>
      <c r="I109" s="45" t="str">
        <f t="shared" si="60"/>
        <v>OSS, Attacker Application</v>
      </c>
      <c r="J109" s="10" t="str">
        <f t="shared" si="52"/>
        <v xml:space="preserve">OSS, Attacker Application, </v>
      </c>
      <c r="K109" s="57">
        <f t="shared" si="43"/>
        <v>110</v>
      </c>
      <c r="L109" s="46">
        <v>0</v>
      </c>
      <c r="M109" s="46">
        <v>0</v>
      </c>
      <c r="N109" s="46">
        <v>0</v>
      </c>
      <c r="O109" s="46">
        <v>0</v>
      </c>
      <c r="P109" s="46">
        <v>1</v>
      </c>
      <c r="Q109" s="46">
        <v>1</v>
      </c>
      <c r="R109" s="46">
        <v>0</v>
      </c>
      <c r="S109" s="11" t="str">
        <f t="shared" si="53"/>
        <v>Self-signed/Unsigned</v>
      </c>
      <c r="T109" s="57" t="str">
        <f t="shared" si="54"/>
        <v xml:space="preserve">Self-signed/Unsigned; </v>
      </c>
      <c r="U109" s="57">
        <f t="shared" si="44"/>
        <v>100</v>
      </c>
      <c r="V109" s="12">
        <v>0</v>
      </c>
      <c r="W109" s="12">
        <v>0</v>
      </c>
      <c r="X109" s="12">
        <v>0</v>
      </c>
      <c r="Y109" s="12">
        <v>0</v>
      </c>
      <c r="Z109" s="12">
        <v>1</v>
      </c>
      <c r="AA109" s="12">
        <v>0</v>
      </c>
      <c r="AB109" s="12">
        <v>0</v>
      </c>
      <c r="AC109" s="11" t="str">
        <f t="shared" si="55"/>
        <v>Typosquatting; Open Source Dependency</v>
      </c>
      <c r="AD109" s="6" t="str">
        <f t="shared" si="56"/>
        <v xml:space="preserve">Typosquatting; Open Source Dependency; </v>
      </c>
      <c r="AE109" s="91">
        <f t="shared" si="45"/>
        <v>100010000000</v>
      </c>
      <c r="AF109" s="7">
        <v>1</v>
      </c>
      <c r="AG109" s="7">
        <v>0</v>
      </c>
      <c r="AH109" s="7">
        <v>0</v>
      </c>
      <c r="AI109" s="7">
        <v>0</v>
      </c>
      <c r="AJ109" s="7">
        <v>1</v>
      </c>
      <c r="AK109" s="7">
        <v>0</v>
      </c>
      <c r="AL109" s="7">
        <v>0</v>
      </c>
      <c r="AM109" s="7">
        <v>0</v>
      </c>
      <c r="AN109" s="7">
        <v>0</v>
      </c>
      <c r="AO109" s="7">
        <v>0</v>
      </c>
      <c r="AP109" s="7">
        <v>0</v>
      </c>
      <c r="AQ109" s="7">
        <v>0</v>
      </c>
      <c r="AR109" s="8" t="str">
        <f t="shared" si="57"/>
        <v>N/A</v>
      </c>
      <c r="AS109" s="47" t="str">
        <f t="shared" si="58"/>
        <v xml:space="preserve">N/A; </v>
      </c>
      <c r="AT109" s="47">
        <f t="shared" si="46"/>
        <v>1</v>
      </c>
      <c r="AU109" s="48">
        <v>0</v>
      </c>
      <c r="AV109" s="48">
        <v>0</v>
      </c>
      <c r="AW109" s="48">
        <v>0</v>
      </c>
      <c r="AX109" s="48">
        <v>0</v>
      </c>
      <c r="AY109" s="48">
        <v>0</v>
      </c>
      <c r="AZ109" s="48">
        <v>0</v>
      </c>
      <c r="BA109" s="48">
        <v>1</v>
      </c>
      <c r="BB109" s="57" t="str">
        <f t="shared" si="51"/>
        <v>Payment Diversion</v>
      </c>
      <c r="BC109" s="11" t="str">
        <f t="shared" si="59"/>
        <v xml:space="preserve">Payment Diversion; </v>
      </c>
      <c r="BD109" s="11">
        <f t="shared" si="47"/>
        <v>1000</v>
      </c>
      <c r="BE109" s="12">
        <v>0</v>
      </c>
      <c r="BF109" s="12">
        <v>0</v>
      </c>
      <c r="BG109" s="12">
        <v>0</v>
      </c>
      <c r="BH109" s="12">
        <v>0</v>
      </c>
      <c r="BI109" s="12">
        <v>0</v>
      </c>
      <c r="BJ109" s="12">
        <v>0</v>
      </c>
      <c r="BK109" s="12">
        <v>1</v>
      </c>
      <c r="BL109" s="12">
        <v>0</v>
      </c>
      <c r="BM109" s="12">
        <v>0</v>
      </c>
      <c r="BN109" s="12">
        <v>0</v>
      </c>
      <c r="BO109" s="57" t="s">
        <v>20</v>
      </c>
      <c r="BP109" s="50" t="s">
        <v>20</v>
      </c>
      <c r="BQ109" s="64">
        <f t="shared" si="61"/>
        <v>2018</v>
      </c>
      <c r="BR109" s="52">
        <f t="shared" si="48"/>
        <v>0</v>
      </c>
      <c r="BS109" s="87">
        <v>2</v>
      </c>
      <c r="BT109" s="87">
        <v>1</v>
      </c>
      <c r="BU109">
        <f t="shared" si="50"/>
        <v>0</v>
      </c>
      <c r="BV109"/>
    </row>
    <row r="110" spans="1:74" s="47" customFormat="1" x14ac:dyDescent="0.2">
      <c r="A110" s="61">
        <v>42994</v>
      </c>
      <c r="B110" s="47" t="s">
        <v>646</v>
      </c>
      <c r="C110" s="80" t="s">
        <v>0</v>
      </c>
      <c r="D110" s="63" t="s">
        <v>647</v>
      </c>
      <c r="E110" s="82" t="s">
        <v>648</v>
      </c>
      <c r="F110" s="57" t="s">
        <v>639</v>
      </c>
      <c r="G110" s="57" t="s">
        <v>645</v>
      </c>
      <c r="H110" s="57" t="s">
        <v>462</v>
      </c>
      <c r="I110" s="45" t="str">
        <f t="shared" si="60"/>
        <v>OSS, Attacker Application</v>
      </c>
      <c r="J110" s="10" t="str">
        <f t="shared" si="52"/>
        <v xml:space="preserve">OSS, Attacker Application, </v>
      </c>
      <c r="K110" s="57">
        <f t="shared" si="43"/>
        <v>110</v>
      </c>
      <c r="L110" s="46">
        <v>0</v>
      </c>
      <c r="M110" s="46">
        <v>0</v>
      </c>
      <c r="N110" s="46">
        <v>0</v>
      </c>
      <c r="O110" s="46">
        <v>0</v>
      </c>
      <c r="P110" s="46">
        <v>1</v>
      </c>
      <c r="Q110" s="46">
        <v>1</v>
      </c>
      <c r="R110" s="46">
        <v>0</v>
      </c>
      <c r="S110" s="11" t="str">
        <f t="shared" si="53"/>
        <v>Self-signed/Unsigned</v>
      </c>
      <c r="T110" s="57" t="str">
        <f t="shared" si="54"/>
        <v xml:space="preserve">Self-signed/Unsigned; </v>
      </c>
      <c r="U110" s="57">
        <f t="shared" si="44"/>
        <v>400</v>
      </c>
      <c r="V110" s="12">
        <v>0</v>
      </c>
      <c r="W110" s="12">
        <v>0</v>
      </c>
      <c r="X110" s="12">
        <v>0</v>
      </c>
      <c r="Y110" s="12">
        <v>0</v>
      </c>
      <c r="Z110" s="12">
        <v>4</v>
      </c>
      <c r="AA110" s="12">
        <v>0</v>
      </c>
      <c r="AB110" s="12">
        <v>0</v>
      </c>
      <c r="AC110" s="11" t="str">
        <f t="shared" si="55"/>
        <v>Typosquatting; Open Source Dependency</v>
      </c>
      <c r="AD110" s="6" t="str">
        <f t="shared" si="56"/>
        <v xml:space="preserve">Typosquatting; Open Source Dependency; </v>
      </c>
      <c r="AE110" s="91">
        <f t="shared" si="45"/>
        <v>100010000000</v>
      </c>
      <c r="AF110" s="7">
        <v>1</v>
      </c>
      <c r="AG110" s="7">
        <v>0</v>
      </c>
      <c r="AH110" s="7">
        <v>0</v>
      </c>
      <c r="AI110" s="7">
        <v>0</v>
      </c>
      <c r="AJ110" s="7">
        <v>1</v>
      </c>
      <c r="AK110" s="7">
        <v>0</v>
      </c>
      <c r="AL110" s="7">
        <v>0</v>
      </c>
      <c r="AM110" s="7">
        <v>0</v>
      </c>
      <c r="AN110" s="7">
        <v>0</v>
      </c>
      <c r="AO110" s="7">
        <v>0</v>
      </c>
      <c r="AP110" s="7">
        <v>0</v>
      </c>
      <c r="AQ110" s="7">
        <v>0</v>
      </c>
      <c r="AR110" s="8" t="str">
        <f t="shared" si="57"/>
        <v>N/A</v>
      </c>
      <c r="AS110" s="47" t="str">
        <f t="shared" si="58"/>
        <v xml:space="preserve">N/A; </v>
      </c>
      <c r="AT110" s="47">
        <f t="shared" si="46"/>
        <v>1</v>
      </c>
      <c r="AU110" s="48">
        <v>0</v>
      </c>
      <c r="AV110" s="48">
        <v>0</v>
      </c>
      <c r="AW110" s="48">
        <v>0</v>
      </c>
      <c r="AX110" s="48">
        <v>0</v>
      </c>
      <c r="AY110" s="48">
        <v>0</v>
      </c>
      <c r="AZ110" s="48">
        <v>0</v>
      </c>
      <c r="BA110" s="48">
        <v>1</v>
      </c>
      <c r="BB110" s="57" t="str">
        <f t="shared" si="51"/>
        <v>Data Extraction</v>
      </c>
      <c r="BC110" s="11" t="str">
        <f t="shared" si="59"/>
        <v xml:space="preserve">Data Extraction; </v>
      </c>
      <c r="BD110" s="11">
        <f t="shared" si="47"/>
        <v>1000000000</v>
      </c>
      <c r="BE110" s="12">
        <v>1</v>
      </c>
      <c r="BF110" s="12">
        <v>0</v>
      </c>
      <c r="BG110" s="12">
        <v>0</v>
      </c>
      <c r="BH110" s="12">
        <v>0</v>
      </c>
      <c r="BI110" s="12">
        <v>0</v>
      </c>
      <c r="BJ110" s="12">
        <v>0</v>
      </c>
      <c r="BK110" s="12">
        <v>0</v>
      </c>
      <c r="BL110" s="12">
        <v>0</v>
      </c>
      <c r="BM110" s="12">
        <v>0</v>
      </c>
      <c r="BN110" s="12">
        <v>0</v>
      </c>
      <c r="BO110" s="57" t="s">
        <v>20</v>
      </c>
      <c r="BP110" s="57" t="s">
        <v>20</v>
      </c>
      <c r="BQ110" s="64">
        <f t="shared" si="61"/>
        <v>2017</v>
      </c>
      <c r="BR110" s="52">
        <f t="shared" si="48"/>
        <v>0</v>
      </c>
      <c r="BS110" s="87">
        <v>2</v>
      </c>
      <c r="BT110" s="87">
        <v>1</v>
      </c>
      <c r="BU110">
        <f t="shared" si="50"/>
        <v>0</v>
      </c>
      <c r="BV110"/>
    </row>
    <row r="111" spans="1:74" s="47" customFormat="1" x14ac:dyDescent="0.2">
      <c r="A111" s="61">
        <v>42535</v>
      </c>
      <c r="B111" s="47" t="s">
        <v>649</v>
      </c>
      <c r="C111" s="80" t="s">
        <v>0</v>
      </c>
      <c r="D111" s="63" t="s">
        <v>650</v>
      </c>
      <c r="E111" s="16" t="s">
        <v>651</v>
      </c>
      <c r="F111" s="57" t="s">
        <v>639</v>
      </c>
      <c r="G111" s="57" t="s">
        <v>652</v>
      </c>
      <c r="H111" s="57" t="s">
        <v>462</v>
      </c>
      <c r="I111" s="45" t="str">
        <f t="shared" si="60"/>
        <v>OSS, Attacker Application</v>
      </c>
      <c r="J111" s="10" t="str">
        <f t="shared" si="52"/>
        <v xml:space="preserve">OSS, Attacker Application, </v>
      </c>
      <c r="K111" s="57">
        <f t="shared" si="43"/>
        <v>110</v>
      </c>
      <c r="L111" s="46">
        <v>0</v>
      </c>
      <c r="M111" s="46">
        <v>0</v>
      </c>
      <c r="N111" s="46">
        <v>0</v>
      </c>
      <c r="O111" s="46">
        <v>0</v>
      </c>
      <c r="P111" s="46">
        <v>1</v>
      </c>
      <c r="Q111" s="46">
        <v>1</v>
      </c>
      <c r="R111" s="46">
        <v>0</v>
      </c>
      <c r="S111" s="11" t="str">
        <f t="shared" si="53"/>
        <v>Self-signed/Unsigned</v>
      </c>
      <c r="T111" s="57" t="str">
        <f t="shared" si="54"/>
        <v xml:space="preserve">Self-signed/Unsigned; </v>
      </c>
      <c r="U111" s="57">
        <f t="shared" si="44"/>
        <v>100</v>
      </c>
      <c r="V111" s="12">
        <v>0</v>
      </c>
      <c r="W111" s="12">
        <v>0</v>
      </c>
      <c r="X111" s="12">
        <v>0</v>
      </c>
      <c r="Y111" s="12">
        <v>0</v>
      </c>
      <c r="Z111" s="12">
        <v>1</v>
      </c>
      <c r="AA111" s="12">
        <v>0</v>
      </c>
      <c r="AB111" s="12">
        <v>0</v>
      </c>
      <c r="AC111" s="11" t="str">
        <f t="shared" si="55"/>
        <v>Typosquatting; Open Source Dependency</v>
      </c>
      <c r="AD111" s="6" t="str">
        <f t="shared" si="56"/>
        <v xml:space="preserve">Typosquatting; Open Source Dependency; </v>
      </c>
      <c r="AE111" s="91">
        <f t="shared" si="45"/>
        <v>100010000000</v>
      </c>
      <c r="AF111" s="7">
        <v>1</v>
      </c>
      <c r="AG111" s="7">
        <v>0</v>
      </c>
      <c r="AH111" s="7">
        <v>0</v>
      </c>
      <c r="AI111" s="7">
        <v>0</v>
      </c>
      <c r="AJ111" s="7">
        <v>1</v>
      </c>
      <c r="AK111" s="7">
        <v>0</v>
      </c>
      <c r="AL111" s="7">
        <v>0</v>
      </c>
      <c r="AM111" s="7">
        <v>0</v>
      </c>
      <c r="AN111" s="7">
        <v>0</v>
      </c>
      <c r="AO111" s="7">
        <v>0</v>
      </c>
      <c r="AP111" s="7">
        <v>0</v>
      </c>
      <c r="AQ111" s="7">
        <v>0</v>
      </c>
      <c r="AR111" s="8" t="str">
        <f t="shared" si="57"/>
        <v>N/A</v>
      </c>
      <c r="AS111" s="47" t="str">
        <f t="shared" si="58"/>
        <v xml:space="preserve">N/A; </v>
      </c>
      <c r="AT111" s="47">
        <f t="shared" si="46"/>
        <v>1</v>
      </c>
      <c r="AU111" s="48">
        <v>0</v>
      </c>
      <c r="AV111" s="48">
        <v>0</v>
      </c>
      <c r="AW111" s="48">
        <v>0</v>
      </c>
      <c r="AX111" s="48">
        <v>0</v>
      </c>
      <c r="AY111" s="48">
        <v>0</v>
      </c>
      <c r="AZ111" s="48">
        <v>0</v>
      </c>
      <c r="BA111" s="48">
        <v>1</v>
      </c>
      <c r="BB111" s="57" t="str">
        <f t="shared" si="51"/>
        <v>Data Extraction</v>
      </c>
      <c r="BC111" s="11" t="str">
        <f t="shared" si="59"/>
        <v xml:space="preserve">Data Extraction; </v>
      </c>
      <c r="BD111" s="11">
        <f t="shared" si="47"/>
        <v>1000000000</v>
      </c>
      <c r="BE111" s="12">
        <v>1</v>
      </c>
      <c r="BF111" s="12">
        <v>0</v>
      </c>
      <c r="BG111" s="12">
        <v>0</v>
      </c>
      <c r="BH111" s="12">
        <v>0</v>
      </c>
      <c r="BI111" s="12">
        <v>0</v>
      </c>
      <c r="BJ111" s="12">
        <v>0</v>
      </c>
      <c r="BK111" s="12">
        <v>0</v>
      </c>
      <c r="BL111" s="12">
        <v>0</v>
      </c>
      <c r="BM111" s="12">
        <v>0</v>
      </c>
      <c r="BN111" s="12">
        <v>0</v>
      </c>
      <c r="BO111" s="57" t="s">
        <v>653</v>
      </c>
      <c r="BP111" s="57" t="s">
        <v>21</v>
      </c>
      <c r="BQ111" s="64">
        <f t="shared" si="61"/>
        <v>2016</v>
      </c>
      <c r="BR111" s="52">
        <f t="shared" si="48"/>
        <v>0</v>
      </c>
      <c r="BS111" s="87">
        <v>2</v>
      </c>
      <c r="BT111" s="87">
        <v>1</v>
      </c>
      <c r="BU111">
        <f t="shared" si="50"/>
        <v>0</v>
      </c>
      <c r="BV111"/>
    </row>
    <row r="112" spans="1:74" s="47" customFormat="1" x14ac:dyDescent="0.2">
      <c r="A112" s="75">
        <v>43877</v>
      </c>
      <c r="B112" s="47" t="s">
        <v>654</v>
      </c>
      <c r="C112" s="66" t="s">
        <v>0</v>
      </c>
      <c r="D112" s="66" t="s">
        <v>655</v>
      </c>
      <c r="E112" s="16" t="s">
        <v>656</v>
      </c>
      <c r="F112" s="57" t="s">
        <v>657</v>
      </c>
      <c r="G112" s="57" t="s">
        <v>545</v>
      </c>
      <c r="H112" s="57" t="s">
        <v>658</v>
      </c>
      <c r="I112" s="45" t="str">
        <f t="shared" si="60"/>
        <v>OSS, Attacker Application</v>
      </c>
      <c r="J112" s="10" t="str">
        <f t="shared" si="52"/>
        <v xml:space="preserve">OSS, Attacker Application, </v>
      </c>
      <c r="K112" s="57">
        <f t="shared" si="43"/>
        <v>110</v>
      </c>
      <c r="L112" s="46">
        <v>0</v>
      </c>
      <c r="M112" s="46">
        <v>0</v>
      </c>
      <c r="N112" s="46">
        <v>0</v>
      </c>
      <c r="O112" s="46">
        <v>0</v>
      </c>
      <c r="P112" s="46">
        <v>1</v>
      </c>
      <c r="Q112" s="46">
        <v>1</v>
      </c>
      <c r="R112" s="46">
        <v>0</v>
      </c>
      <c r="S112" s="11" t="str">
        <f t="shared" si="53"/>
        <v>Self-signed/Unsigned</v>
      </c>
      <c r="T112" s="57" t="str">
        <f t="shared" si="54"/>
        <v xml:space="preserve">Self-signed/Unsigned; </v>
      </c>
      <c r="U112" s="57">
        <f t="shared" si="44"/>
        <v>100</v>
      </c>
      <c r="V112" s="12">
        <v>0</v>
      </c>
      <c r="W112" s="12">
        <v>0</v>
      </c>
      <c r="X112" s="12">
        <v>0</v>
      </c>
      <c r="Y112" s="12">
        <v>0</v>
      </c>
      <c r="Z112" s="12">
        <v>1</v>
      </c>
      <c r="AA112" s="12">
        <v>0</v>
      </c>
      <c r="AB112" s="12"/>
      <c r="AC112" s="11" t="str">
        <f t="shared" si="55"/>
        <v>Typosquatting; Open Source Dependency</v>
      </c>
      <c r="AD112" s="6" t="str">
        <f t="shared" si="56"/>
        <v xml:space="preserve">Typosquatting; Open Source Dependency; </v>
      </c>
      <c r="AE112" s="91">
        <f t="shared" si="45"/>
        <v>100010000000</v>
      </c>
      <c r="AF112" s="7">
        <v>1</v>
      </c>
      <c r="AG112" s="7">
        <v>0</v>
      </c>
      <c r="AH112" s="7">
        <v>0</v>
      </c>
      <c r="AI112" s="7">
        <v>0</v>
      </c>
      <c r="AJ112" s="7">
        <v>1</v>
      </c>
      <c r="AK112" s="7">
        <v>0</v>
      </c>
      <c r="AL112" s="7">
        <v>0</v>
      </c>
      <c r="AM112" s="7">
        <v>0</v>
      </c>
      <c r="AN112" s="7">
        <v>0</v>
      </c>
      <c r="AO112" s="7">
        <v>0</v>
      </c>
      <c r="AP112" s="7">
        <v>0</v>
      </c>
      <c r="AQ112" s="7">
        <v>0</v>
      </c>
      <c r="AR112" s="8" t="str">
        <f t="shared" si="57"/>
        <v>N/A</v>
      </c>
      <c r="AS112" s="47" t="str">
        <f t="shared" si="58"/>
        <v xml:space="preserve">N/A; </v>
      </c>
      <c r="AT112" s="47">
        <f t="shared" si="46"/>
        <v>1</v>
      </c>
      <c r="AU112" s="48">
        <v>0</v>
      </c>
      <c r="AV112" s="48">
        <v>0</v>
      </c>
      <c r="AW112" s="48">
        <v>0</v>
      </c>
      <c r="AX112" s="48">
        <v>0</v>
      </c>
      <c r="AY112" s="48">
        <v>0</v>
      </c>
      <c r="AZ112" s="48">
        <v>0</v>
      </c>
      <c r="BA112" s="48">
        <v>1</v>
      </c>
      <c r="BB112" s="57" t="str">
        <f t="shared" si="51"/>
        <v>Payment Diversion</v>
      </c>
      <c r="BC112" s="11" t="str">
        <f t="shared" si="59"/>
        <v xml:space="preserve">Payment Diversion; </v>
      </c>
      <c r="BD112" s="11">
        <f t="shared" si="47"/>
        <v>1000</v>
      </c>
      <c r="BE112" s="12">
        <v>0</v>
      </c>
      <c r="BF112" s="12">
        <v>0</v>
      </c>
      <c r="BG112" s="12">
        <v>0</v>
      </c>
      <c r="BH112" s="12">
        <v>0</v>
      </c>
      <c r="BI112" s="12">
        <v>0</v>
      </c>
      <c r="BJ112" s="12">
        <v>0</v>
      </c>
      <c r="BK112" s="12">
        <v>1</v>
      </c>
      <c r="BL112" s="12">
        <v>0</v>
      </c>
      <c r="BM112" s="12">
        <v>0</v>
      </c>
      <c r="BN112" s="12">
        <v>0</v>
      </c>
      <c r="BO112" s="57" t="s">
        <v>20</v>
      </c>
      <c r="BP112" s="57" t="s">
        <v>19</v>
      </c>
      <c r="BQ112" s="64">
        <f t="shared" si="61"/>
        <v>2020</v>
      </c>
      <c r="BR112" s="52">
        <f t="shared" si="48"/>
        <v>0</v>
      </c>
      <c r="BS112" s="87">
        <v>2</v>
      </c>
      <c r="BT112" s="87">
        <v>1</v>
      </c>
      <c r="BU112">
        <f t="shared" si="50"/>
        <v>0</v>
      </c>
      <c r="BV112"/>
    </row>
    <row r="113" spans="1:73" x14ac:dyDescent="0.2">
      <c r="A113" s="61">
        <v>40543</v>
      </c>
      <c r="B113" s="47" t="s">
        <v>659</v>
      </c>
      <c r="C113" s="72" t="s">
        <v>0</v>
      </c>
      <c r="D113" s="63" t="s">
        <v>660</v>
      </c>
      <c r="E113" s="16" t="s">
        <v>661</v>
      </c>
      <c r="F113" s="57" t="s">
        <v>346</v>
      </c>
      <c r="G113" s="57" t="s">
        <v>202</v>
      </c>
      <c r="H113" s="57" t="s">
        <v>162</v>
      </c>
      <c r="I113" s="45" t="s">
        <v>662</v>
      </c>
      <c r="J113" s="10" t="str">
        <f t="shared" si="52"/>
        <v xml:space="preserve">Attacker Application, </v>
      </c>
      <c r="K113" s="57">
        <f t="shared" si="43"/>
        <v>10</v>
      </c>
      <c r="L113" s="46">
        <v>0</v>
      </c>
      <c r="M113" s="46">
        <v>0</v>
      </c>
      <c r="N113" s="46">
        <v>0</v>
      </c>
      <c r="O113" s="46">
        <v>0</v>
      </c>
      <c r="P113" s="46">
        <v>0</v>
      </c>
      <c r="Q113" s="46">
        <v>1</v>
      </c>
      <c r="R113" s="46">
        <v>0</v>
      </c>
      <c r="S113" s="11" t="str">
        <f t="shared" si="53"/>
        <v>Self-signed/Unsigned</v>
      </c>
      <c r="T113" s="57" t="str">
        <f t="shared" si="54"/>
        <v xml:space="preserve">Self-signed/Unsigned; </v>
      </c>
      <c r="U113" s="57">
        <f t="shared" si="44"/>
        <v>100</v>
      </c>
      <c r="V113" s="12">
        <v>0</v>
      </c>
      <c r="W113" s="12">
        <v>0</v>
      </c>
      <c r="X113" s="12">
        <v>0</v>
      </c>
      <c r="Y113" s="12">
        <v>0</v>
      </c>
      <c r="Z113" s="12">
        <v>1</v>
      </c>
      <c r="AA113" s="12">
        <v>0</v>
      </c>
      <c r="AB113" s="12">
        <v>0</v>
      </c>
      <c r="AC113" s="11" t="str">
        <f t="shared" si="55"/>
        <v>3rd Party Application Store</v>
      </c>
      <c r="AD113" s="6" t="str">
        <f t="shared" si="56"/>
        <v xml:space="preserve">3rd Party Application Store; </v>
      </c>
      <c r="AE113" s="91">
        <f t="shared" si="45"/>
        <v>100000000</v>
      </c>
      <c r="AF113" s="7">
        <v>0</v>
      </c>
      <c r="AG113" s="7">
        <v>0</v>
      </c>
      <c r="AH113" s="7">
        <v>0</v>
      </c>
      <c r="AI113" s="7">
        <v>1</v>
      </c>
      <c r="AJ113" s="7">
        <v>0</v>
      </c>
      <c r="AK113" s="7">
        <v>0</v>
      </c>
      <c r="AL113" s="7">
        <v>0</v>
      </c>
      <c r="AM113" s="7">
        <v>0</v>
      </c>
      <c r="AN113" s="7">
        <v>0</v>
      </c>
      <c r="AO113" s="7">
        <v>0</v>
      </c>
      <c r="AP113" s="7">
        <v>0</v>
      </c>
      <c r="AQ113" s="7">
        <v>0</v>
      </c>
      <c r="AR113" s="8" t="str">
        <f t="shared" si="57"/>
        <v>N/A</v>
      </c>
      <c r="AS113" s="47" t="str">
        <f t="shared" si="58"/>
        <v xml:space="preserve">N/A; </v>
      </c>
      <c r="AT113" s="47">
        <f t="shared" si="46"/>
        <v>1</v>
      </c>
      <c r="AU113" s="48">
        <v>0</v>
      </c>
      <c r="AV113" s="48">
        <v>0</v>
      </c>
      <c r="AW113" s="48">
        <v>0</v>
      </c>
      <c r="AX113" s="48">
        <v>0</v>
      </c>
      <c r="AY113" s="48">
        <v>0</v>
      </c>
      <c r="AZ113" s="48">
        <v>0</v>
      </c>
      <c r="BA113" s="48">
        <v>1</v>
      </c>
      <c r="BB113" s="57" t="str">
        <f t="shared" si="51"/>
        <v>Data Extraction; Backdoor Access; Cryptominer</v>
      </c>
      <c r="BC113" s="11" t="str">
        <f t="shared" si="59"/>
        <v xml:space="preserve">Data Extraction; Backdoor Access; Cryptominer; </v>
      </c>
      <c r="BD113" s="11">
        <f t="shared" si="47"/>
        <v>1011000000</v>
      </c>
      <c r="BE113" s="12">
        <v>1</v>
      </c>
      <c r="BF113" s="12">
        <v>0</v>
      </c>
      <c r="BG113" s="12">
        <v>1</v>
      </c>
      <c r="BH113" s="12">
        <v>1</v>
      </c>
      <c r="BI113" s="12">
        <v>0</v>
      </c>
      <c r="BJ113" s="12">
        <v>0</v>
      </c>
      <c r="BK113" s="12">
        <v>0</v>
      </c>
      <c r="BL113" s="12">
        <v>0</v>
      </c>
      <c r="BM113" s="12">
        <v>0</v>
      </c>
      <c r="BN113" s="12">
        <v>0</v>
      </c>
      <c r="BO113" s="57" t="s">
        <v>22</v>
      </c>
      <c r="BP113" s="57" t="s">
        <v>19</v>
      </c>
      <c r="BQ113" s="64">
        <f t="shared" si="61"/>
        <v>2010</v>
      </c>
      <c r="BR113" s="52">
        <f t="shared" si="48"/>
        <v>0</v>
      </c>
      <c r="BS113" s="87">
        <v>2</v>
      </c>
      <c r="BT113" s="87">
        <v>1</v>
      </c>
      <c r="BU113">
        <f t="shared" si="50"/>
        <v>1</v>
      </c>
    </row>
    <row r="114" spans="1:73" ht="19.5" customHeight="1" x14ac:dyDescent="0.2">
      <c r="A114" s="61">
        <v>42046</v>
      </c>
      <c r="B114" s="47" t="s">
        <v>663</v>
      </c>
      <c r="C114" s="72" t="s">
        <v>1</v>
      </c>
      <c r="D114" s="63" t="s">
        <v>664</v>
      </c>
      <c r="E114" s="16" t="s">
        <v>665</v>
      </c>
      <c r="F114" s="57" t="s">
        <v>666</v>
      </c>
      <c r="G114" s="57" t="s">
        <v>22</v>
      </c>
      <c r="H114" s="57" t="s">
        <v>162</v>
      </c>
      <c r="I114" s="45" t="str">
        <f>LEFT(J114, LEN(J114)-2)</f>
        <v>Unknown/NA</v>
      </c>
      <c r="J114" s="10" t="str">
        <f t="shared" si="52"/>
        <v xml:space="preserve">Unknown/NA, </v>
      </c>
      <c r="K114" s="57">
        <f t="shared" si="43"/>
        <v>1</v>
      </c>
      <c r="L114" s="46">
        <v>0</v>
      </c>
      <c r="M114" s="46">
        <v>0</v>
      </c>
      <c r="N114" s="46">
        <v>0</v>
      </c>
      <c r="O114" s="46">
        <v>0</v>
      </c>
      <c r="P114" s="46">
        <v>0</v>
      </c>
      <c r="Q114" s="46">
        <v>0</v>
      </c>
      <c r="R114" s="46">
        <v>1</v>
      </c>
      <c r="S114" s="11" t="str">
        <f t="shared" si="53"/>
        <v>Unknown, Other, or N/A</v>
      </c>
      <c r="T114" s="57" t="str">
        <f t="shared" si="54"/>
        <v xml:space="preserve">Unknown, Other, or N/A; </v>
      </c>
      <c r="U114" s="57">
        <f t="shared" si="44"/>
        <v>1</v>
      </c>
      <c r="V114" s="12">
        <v>0</v>
      </c>
      <c r="W114" s="12">
        <v>0</v>
      </c>
      <c r="X114" s="12">
        <v>0</v>
      </c>
      <c r="Y114" s="12">
        <v>0</v>
      </c>
      <c r="Z114" s="12">
        <v>0</v>
      </c>
      <c r="AA114" s="12">
        <v>0</v>
      </c>
      <c r="AB114" s="12">
        <v>1</v>
      </c>
      <c r="AC114" s="11" t="str">
        <f t="shared" si="55"/>
        <v>Proprietary Application Store</v>
      </c>
      <c r="AD114" s="6" t="str">
        <f t="shared" si="56"/>
        <v xml:space="preserve">Proprietary Application Store; </v>
      </c>
      <c r="AE114" s="91">
        <f t="shared" si="45"/>
        <v>1000000000</v>
      </c>
      <c r="AF114" s="7">
        <v>0</v>
      </c>
      <c r="AG114" s="7">
        <v>0</v>
      </c>
      <c r="AH114" s="7">
        <v>1</v>
      </c>
      <c r="AI114" s="7">
        <v>0</v>
      </c>
      <c r="AJ114" s="7">
        <v>0</v>
      </c>
      <c r="AK114" s="7">
        <v>0</v>
      </c>
      <c r="AL114" s="7">
        <v>0</v>
      </c>
      <c r="AM114" s="7">
        <v>0</v>
      </c>
      <c r="AN114" s="7">
        <v>0</v>
      </c>
      <c r="AO114" s="7">
        <v>0</v>
      </c>
      <c r="AP114" s="7">
        <v>0</v>
      </c>
      <c r="AQ114" s="7">
        <v>0</v>
      </c>
      <c r="AR114" s="8" t="str">
        <f t="shared" si="57"/>
        <v>Code Injection</v>
      </c>
      <c r="AS114" s="47" t="str">
        <f t="shared" si="58"/>
        <v xml:space="preserve">Code Injection; </v>
      </c>
      <c r="AT114" s="47">
        <f t="shared" si="46"/>
        <v>10</v>
      </c>
      <c r="AU114" s="48">
        <v>0</v>
      </c>
      <c r="AV114" s="48">
        <v>0</v>
      </c>
      <c r="AW114" s="48">
        <v>0</v>
      </c>
      <c r="AX114" s="48">
        <v>0</v>
      </c>
      <c r="AY114" s="48">
        <v>0</v>
      </c>
      <c r="AZ114" s="48">
        <v>1</v>
      </c>
      <c r="BA114" s="48">
        <v>0</v>
      </c>
      <c r="BB114" s="57" t="str">
        <f t="shared" si="51"/>
        <v>Unknown or Other</v>
      </c>
      <c r="BC114" s="11" t="str">
        <f t="shared" si="59"/>
        <v xml:space="preserve">Unknown or Other; </v>
      </c>
      <c r="BD114" s="11">
        <f t="shared" si="47"/>
        <v>1</v>
      </c>
      <c r="BE114" s="12">
        <v>0</v>
      </c>
      <c r="BF114" s="12">
        <v>0</v>
      </c>
      <c r="BG114" s="12">
        <v>0</v>
      </c>
      <c r="BH114" s="12">
        <v>0</v>
      </c>
      <c r="BI114" s="12">
        <v>0</v>
      </c>
      <c r="BJ114" s="12">
        <v>0</v>
      </c>
      <c r="BK114" s="12">
        <v>0</v>
      </c>
      <c r="BL114" s="12">
        <v>0</v>
      </c>
      <c r="BM114" s="12">
        <v>0</v>
      </c>
      <c r="BN114" s="12">
        <v>1</v>
      </c>
      <c r="BO114" s="57" t="s">
        <v>22</v>
      </c>
      <c r="BP114" s="57" t="s">
        <v>22</v>
      </c>
      <c r="BQ114" s="64">
        <f t="shared" si="61"/>
        <v>2015</v>
      </c>
      <c r="BR114" s="52">
        <f t="shared" si="48"/>
        <v>0</v>
      </c>
      <c r="BS114" s="87">
        <v>2</v>
      </c>
      <c r="BT114" s="87">
        <v>1</v>
      </c>
      <c r="BU114">
        <f t="shared" si="50"/>
        <v>1</v>
      </c>
    </row>
    <row r="115" spans="1:73" x14ac:dyDescent="0.2">
      <c r="A115" s="62">
        <v>42880</v>
      </c>
      <c r="B115" s="47" t="s">
        <v>667</v>
      </c>
      <c r="C115" s="40" t="s">
        <v>0</v>
      </c>
      <c r="D115" s="63" t="s">
        <v>668</v>
      </c>
      <c r="E115" s="16" t="s">
        <v>669</v>
      </c>
      <c r="F115" s="57" t="s">
        <v>20</v>
      </c>
      <c r="G115" s="57" t="s">
        <v>20</v>
      </c>
      <c r="H115" s="57" t="s">
        <v>670</v>
      </c>
      <c r="I115" s="45" t="str">
        <f>LEFT(J115, LEN(J115)-2)</f>
        <v>Unknown/NA</v>
      </c>
      <c r="J115" s="10" t="str">
        <f t="shared" si="52"/>
        <v xml:space="preserve">Unknown/NA, </v>
      </c>
      <c r="K115" s="57">
        <f t="shared" si="43"/>
        <v>1</v>
      </c>
      <c r="L115" s="46">
        <v>0</v>
      </c>
      <c r="M115" s="46">
        <v>0</v>
      </c>
      <c r="N115" s="46">
        <v>0</v>
      </c>
      <c r="O115" s="46">
        <v>0</v>
      </c>
      <c r="P115" s="46">
        <v>0</v>
      </c>
      <c r="Q115" s="46">
        <v>0</v>
      </c>
      <c r="R115" s="46">
        <v>1</v>
      </c>
      <c r="S115" s="11" t="str">
        <f t="shared" si="53"/>
        <v>Account Access; Unknown, Other, or N/A</v>
      </c>
      <c r="T115" s="57" t="str">
        <f t="shared" si="54"/>
        <v xml:space="preserve">Account Access; Unknown, Other, or N/A; </v>
      </c>
      <c r="U115" s="57">
        <f t="shared" si="44"/>
        <v>1001</v>
      </c>
      <c r="V115" s="12">
        <v>0</v>
      </c>
      <c r="W115" s="12">
        <v>0</v>
      </c>
      <c r="X115" s="12">
        <v>0</v>
      </c>
      <c r="Y115" s="12">
        <v>1</v>
      </c>
      <c r="Z115" s="12">
        <v>0</v>
      </c>
      <c r="AA115" s="12">
        <v>0</v>
      </c>
      <c r="AB115" s="12">
        <v>1</v>
      </c>
      <c r="AC115" s="11" t="str">
        <f t="shared" si="55"/>
        <v>Supply Chain Service Provider; Unknown, N/A, or Other</v>
      </c>
      <c r="AD115" s="6" t="str">
        <f t="shared" si="56"/>
        <v xml:space="preserve">Supply Chain Service Provider; Unknown, N/A, or Other; </v>
      </c>
      <c r="AE115" s="91">
        <f t="shared" si="45"/>
        <v>11</v>
      </c>
      <c r="AF115" s="7">
        <v>0</v>
      </c>
      <c r="AG115" s="7">
        <v>0</v>
      </c>
      <c r="AH115" s="7">
        <v>0</v>
      </c>
      <c r="AI115" s="7">
        <v>0</v>
      </c>
      <c r="AJ115" s="7">
        <v>0</v>
      </c>
      <c r="AK115" s="7">
        <v>0</v>
      </c>
      <c r="AL115" s="7">
        <v>0</v>
      </c>
      <c r="AM115" s="7">
        <v>0</v>
      </c>
      <c r="AN115" s="7">
        <v>0</v>
      </c>
      <c r="AO115" s="7">
        <v>0</v>
      </c>
      <c r="AP115" s="7">
        <v>1</v>
      </c>
      <c r="AQ115" s="7">
        <v>1</v>
      </c>
      <c r="AR115" s="8" t="str">
        <f t="shared" si="57"/>
        <v>N/A</v>
      </c>
      <c r="AS115" s="47" t="str">
        <f t="shared" si="58"/>
        <v xml:space="preserve">N/A; </v>
      </c>
      <c r="AT115" s="47">
        <f t="shared" si="46"/>
        <v>1</v>
      </c>
      <c r="AU115" s="48">
        <v>0</v>
      </c>
      <c r="AV115" s="48">
        <v>0</v>
      </c>
      <c r="AW115" s="48">
        <v>0</v>
      </c>
      <c r="AX115" s="48">
        <v>0</v>
      </c>
      <c r="AY115" s="48">
        <v>0</v>
      </c>
      <c r="AZ115" s="48">
        <v>0</v>
      </c>
      <c r="BA115" s="48">
        <v>1</v>
      </c>
      <c r="BB115" s="57" t="str">
        <f t="shared" ref="BB115:BB116" si="62">LEFT(BC115,LEN(BC115)-2)</f>
        <v>Data Extraction</v>
      </c>
      <c r="BC115" s="11" t="str">
        <f t="shared" si="59"/>
        <v xml:space="preserve">Data Extraction; </v>
      </c>
      <c r="BD115" s="11">
        <f t="shared" si="47"/>
        <v>1000000000</v>
      </c>
      <c r="BE115" s="12">
        <v>1</v>
      </c>
      <c r="BF115" s="12">
        <v>0</v>
      </c>
      <c r="BG115" s="12">
        <v>0</v>
      </c>
      <c r="BH115" s="12">
        <v>0</v>
      </c>
      <c r="BI115" s="12">
        <v>0</v>
      </c>
      <c r="BJ115" s="12">
        <v>0</v>
      </c>
      <c r="BK115" s="12">
        <v>0</v>
      </c>
      <c r="BL115" s="12">
        <v>0</v>
      </c>
      <c r="BM115" s="12">
        <v>0</v>
      </c>
      <c r="BN115" s="12">
        <v>0</v>
      </c>
      <c r="BO115" s="57" t="s">
        <v>671</v>
      </c>
      <c r="BP115" s="57" t="s">
        <v>18</v>
      </c>
      <c r="BQ115" s="64">
        <f t="shared" si="61"/>
        <v>2017</v>
      </c>
      <c r="BR115" s="52">
        <f t="shared" si="48"/>
        <v>0</v>
      </c>
      <c r="BS115" s="87">
        <v>3</v>
      </c>
      <c r="BT115" s="87">
        <v>1</v>
      </c>
      <c r="BU115">
        <f t="shared" si="50"/>
        <v>0</v>
      </c>
    </row>
    <row r="116" spans="1:73" x14ac:dyDescent="0.2">
      <c r="A116" s="61">
        <v>43726</v>
      </c>
      <c r="B116" s="47" t="s">
        <v>672</v>
      </c>
      <c r="C116" s="72" t="s">
        <v>0</v>
      </c>
      <c r="D116" s="63" t="s">
        <v>673</v>
      </c>
      <c r="E116" s="16" t="s">
        <v>674</v>
      </c>
      <c r="F116" s="57" t="s">
        <v>20</v>
      </c>
      <c r="G116" s="57" t="s">
        <v>675</v>
      </c>
      <c r="H116" s="57" t="s">
        <v>676</v>
      </c>
      <c r="I116" s="45" t="str">
        <f>LEFT(J116, LEN(J116)-2)</f>
        <v>Unknown/NA</v>
      </c>
      <c r="J116" s="10" t="str">
        <f>_xlfn.CONCAT(IF(L116, _xlfn.CONCAT($L$1, ", "), ""), IF(M116, _xlfn.CONCAT($M$1, ", "), ""),IF(N116, _xlfn.CONCAT($N$1, ", "), ""),IF(O116, _xlfn.CONCAT($O$1, ", "), ""),IF(P116, _xlfn.CONCAT($P$1, ", "), ""),IF(Q116, _xlfn.CONCAT($Q$1, ", "), ""),IF(R116, _xlfn.CONCAT($R$1, ", "), ""))</f>
        <v xml:space="preserve">Unknown/NA, </v>
      </c>
      <c r="K116" s="57">
        <f>R116+Q116*10+P116*100+O116*1000+N116*10000+M116*100000+L116*1000000</f>
        <v>1</v>
      </c>
      <c r="L116" s="46">
        <v>0</v>
      </c>
      <c r="M116" s="46">
        <v>0</v>
      </c>
      <c r="N116" s="46">
        <v>0</v>
      </c>
      <c r="O116" s="46">
        <v>0</v>
      </c>
      <c r="P116" s="46">
        <v>0</v>
      </c>
      <c r="Q116" s="46">
        <v>0</v>
      </c>
      <c r="R116" s="46">
        <v>1</v>
      </c>
      <c r="S116" s="11" t="str">
        <f t="shared" si="53"/>
        <v>Unknown, Other, or N/A</v>
      </c>
      <c r="T116" s="57" t="str">
        <f t="shared" si="54"/>
        <v xml:space="preserve">Unknown, Other, or N/A; </v>
      </c>
      <c r="U116" s="57">
        <f t="shared" si="44"/>
        <v>1</v>
      </c>
      <c r="V116" s="12">
        <v>0</v>
      </c>
      <c r="W116" s="12">
        <v>0</v>
      </c>
      <c r="X116" s="12">
        <v>0</v>
      </c>
      <c r="Y116" s="12">
        <v>0</v>
      </c>
      <c r="Z116" s="12">
        <v>0</v>
      </c>
      <c r="AA116" s="12">
        <v>0</v>
      </c>
      <c r="AB116" s="12">
        <v>1</v>
      </c>
      <c r="AC116" s="11" t="str">
        <f t="shared" si="55"/>
        <v>Unknown, N/A, or Other</v>
      </c>
      <c r="AD116" s="6" t="str">
        <f t="shared" si="56"/>
        <v xml:space="preserve">Unknown, N/A, or Other; </v>
      </c>
      <c r="AE116" s="91">
        <f t="shared" si="45"/>
        <v>1</v>
      </c>
      <c r="AF116" s="7">
        <v>0</v>
      </c>
      <c r="AG116" s="7">
        <v>0</v>
      </c>
      <c r="AH116" s="7">
        <v>0</v>
      </c>
      <c r="AI116" s="7">
        <v>0</v>
      </c>
      <c r="AJ116" s="7">
        <v>0</v>
      </c>
      <c r="AK116" s="7">
        <v>0</v>
      </c>
      <c r="AL116" s="7">
        <v>0</v>
      </c>
      <c r="AM116" s="7">
        <v>0</v>
      </c>
      <c r="AN116" s="7">
        <v>0</v>
      </c>
      <c r="AO116" s="7">
        <v>0</v>
      </c>
      <c r="AP116" s="7">
        <v>0</v>
      </c>
      <c r="AQ116" s="7">
        <v>1</v>
      </c>
      <c r="AR116" s="8" t="str">
        <f t="shared" si="57"/>
        <v>N/A</v>
      </c>
      <c r="AS116" s="47" t="str">
        <f t="shared" si="58"/>
        <v xml:space="preserve">N/A; </v>
      </c>
      <c r="AT116" s="47">
        <f t="shared" si="46"/>
        <v>1</v>
      </c>
      <c r="AU116" s="48">
        <v>0</v>
      </c>
      <c r="AV116" s="48">
        <v>0</v>
      </c>
      <c r="AW116" s="48">
        <v>0</v>
      </c>
      <c r="AX116" s="48">
        <v>0</v>
      </c>
      <c r="AY116" s="48">
        <v>0</v>
      </c>
      <c r="AZ116" s="48">
        <v>0</v>
      </c>
      <c r="BA116" s="48">
        <v>1</v>
      </c>
      <c r="BB116" s="57" t="str">
        <f t="shared" si="62"/>
        <v>Data Extraction; Backdoor Access; Remote Code Execution/Download</v>
      </c>
      <c r="BC116" s="11" t="str">
        <f t="shared" si="59"/>
        <v xml:space="preserve">Data Extraction; Backdoor Access; Remote Code Execution/Download; </v>
      </c>
      <c r="BD116" s="11">
        <f t="shared" si="47"/>
        <v>1010100000</v>
      </c>
      <c r="BE116" s="12">
        <v>1</v>
      </c>
      <c r="BF116" s="12">
        <v>0</v>
      </c>
      <c r="BG116" s="12">
        <v>1</v>
      </c>
      <c r="BH116" s="12">
        <v>0</v>
      </c>
      <c r="BI116" s="12">
        <v>1</v>
      </c>
      <c r="BJ116" s="12">
        <v>0</v>
      </c>
      <c r="BK116" s="12">
        <v>0</v>
      </c>
      <c r="BL116" s="12">
        <v>0</v>
      </c>
      <c r="BM116" s="12">
        <v>0</v>
      </c>
      <c r="BN116" s="12">
        <v>0</v>
      </c>
      <c r="BO116" s="57" t="s">
        <v>677</v>
      </c>
      <c r="BP116" s="57" t="s">
        <v>21</v>
      </c>
      <c r="BQ116" s="64">
        <f t="shared" si="61"/>
        <v>2019</v>
      </c>
      <c r="BR116" s="52">
        <f>SUM(L116:O116)</f>
        <v>0</v>
      </c>
      <c r="BS116" s="87">
        <v>3</v>
      </c>
      <c r="BT116" s="87">
        <v>3</v>
      </c>
      <c r="BU116">
        <f t="shared" si="50"/>
        <v>0</v>
      </c>
    </row>
    <row r="117" spans="1:73" ht="17" customHeight="1" x14ac:dyDescent="0.2">
      <c r="A117" s="92">
        <v>44181</v>
      </c>
      <c r="B117" s="47" t="s">
        <v>688</v>
      </c>
      <c r="C117" t="s">
        <v>0</v>
      </c>
      <c r="D117" s="24" t="s">
        <v>689</v>
      </c>
      <c r="E117" s="93" t="s">
        <v>690</v>
      </c>
      <c r="F117" s="94" t="s">
        <v>691</v>
      </c>
      <c r="G117" s="94" t="s">
        <v>692</v>
      </c>
      <c r="H117" s="94" t="s">
        <v>693</v>
      </c>
      <c r="I117" s="94" t="s">
        <v>49</v>
      </c>
      <c r="J117" s="10" t="str">
        <f>_xlfn.CONCAT(IF(L117, _xlfn.CONCAT($L$1, ", "), ""), IF(M117, _xlfn.CONCAT($M$1, ", "), ""),IF(N117, _xlfn.CONCAT($N$1, ", "), ""),IF(O117, _xlfn.CONCAT($O$1, ", "), ""),IF(P117, _xlfn.CONCAT($P$1, ", "), ""),IF(Q117, _xlfn.CONCAT($Q$1, ", "), ""),IF(R117, _xlfn.CONCAT($R$1, ", "), ""))</f>
        <v xml:space="preserve">3rd Party Application, Attacker Application, </v>
      </c>
      <c r="K117" s="57">
        <f>R117+Q117*10+P117*100+O117*1000+N117*10000+M117*100000+L117*1000000</f>
        <v>10010</v>
      </c>
      <c r="L117" s="46">
        <v>0</v>
      </c>
      <c r="M117" s="46">
        <v>0</v>
      </c>
      <c r="N117" s="46">
        <v>1</v>
      </c>
      <c r="O117" s="46">
        <v>0</v>
      </c>
      <c r="P117" s="46">
        <v>0</v>
      </c>
      <c r="Q117" s="46">
        <v>1</v>
      </c>
      <c r="R117" s="46">
        <v>0</v>
      </c>
      <c r="S117" s="11" t="str">
        <f t="shared" ref="S117" si="63">LEFT(T117,LEN(T117)-2)</f>
        <v>Pre-signature Insertion; Account Access; Broken Signature System</v>
      </c>
      <c r="T117" s="57" t="str">
        <f t="shared" ref="T117" si="64">_xlfn.CONCAT(IF(V117,_xlfn.CONCAT($V$1,"; "),""),IF(W117,_xlfn.CONCAT($W$1,"; "),""),IF(X117,_xlfn.CONCAT($X$1,"; "),""),IF(Y117,_xlfn.CONCAT($Y$1,"; "),""),IF(Z117,_xlfn.CONCAT($Z$1,"; "),""),IF(AA117,_xlfn.CONCAT($AA$1,"; "),""),IF(AB117,_xlfn.CONCAT($AB$1,"; "),""))</f>
        <v xml:space="preserve">Pre-signature Insertion; Account Access; Broken Signature System; </v>
      </c>
      <c r="U117" s="57">
        <f t="shared" ref="U117" si="65">AB117+AA117*10+Z117*100+Y117*1000+X117*10000+W117*100000+V117*1000000</f>
        <v>101010</v>
      </c>
      <c r="V117" s="12">
        <v>0</v>
      </c>
      <c r="W117" s="12">
        <v>1</v>
      </c>
      <c r="X117" s="12">
        <v>0</v>
      </c>
      <c r="Y117" s="12">
        <v>1</v>
      </c>
      <c r="Z117" s="12">
        <v>0</v>
      </c>
      <c r="AA117" s="12">
        <v>1</v>
      </c>
      <c r="AB117" s="12">
        <v>0</v>
      </c>
      <c r="AC117" s="11" t="str">
        <f t="shared" ref="AC117" si="66">LEFT(AD117,LEN(AD117)-2)</f>
        <v>Hijacked Updates; Development Software; Supply Chain Service Provider</v>
      </c>
      <c r="AD117" s="6" t="str">
        <f t="shared" ref="AD117" si="67">_xlfn.CONCAT(IF(AF117,_xlfn.CONCAT($AF$1,"; "),""),IF(AG117,_xlfn.CONCAT($AG$1,"; "),""),IF(AH117,_xlfn.CONCAT($AH$1,"; "),""),IF(AI117,_xlfn.CONCAT($AI$1,"; "),""),IF(AJ117,_xlfn.CONCAT($AJ$1,"; "),""),IF(AK117,_xlfn.CONCAT($AK$1,"; "),""),IF(AL117,_xlfn.CONCAT($AL$1,"; "),""), IF(AM117,_xlfn.CONCAT($AM$1,"; "),""), IF(AN117,_xlfn.CONCAT($AN$1,"; "),""), IF(AO117,_xlfn.CONCAT($AO$1,"; "),""), IF(AP117,_xlfn.CONCAT($AP$1,"; "),""), IF(AQ117,_xlfn.CONCAT($AQ$1,"; "),""))</f>
        <v xml:space="preserve">Hijacked Updates; Development Software; Supply Chain Service Provider; </v>
      </c>
      <c r="AE117" s="91">
        <f t="shared" ref="AE117" si="68">AQ117+AP117*10+AO117*100+AN117*1000+AM117*10000+AL117*100000+AK117*1000000+AJ117*10000000+AI117*100000000+AH117*1000000000+AG117*10000000000+AF117*100000000000</f>
        <v>10000000110</v>
      </c>
      <c r="AF117" s="7">
        <v>0</v>
      </c>
      <c r="AG117" s="7">
        <v>1</v>
      </c>
      <c r="AH117" s="7">
        <v>0</v>
      </c>
      <c r="AI117" s="7">
        <v>0</v>
      </c>
      <c r="AJ117" s="7">
        <v>0</v>
      </c>
      <c r="AK117" s="7">
        <v>0</v>
      </c>
      <c r="AL117" s="7">
        <v>0</v>
      </c>
      <c r="AM117" s="7">
        <v>0</v>
      </c>
      <c r="AN117" s="7">
        <v>0</v>
      </c>
      <c r="AO117" s="7">
        <v>1</v>
      </c>
      <c r="AP117" s="7">
        <v>1</v>
      </c>
      <c r="AQ117" s="7">
        <v>0</v>
      </c>
      <c r="AR117" s="8" t="str">
        <f t="shared" ref="AR117" si="69">LEFT(AS117,LEN(AS117)-2)</f>
        <v>Credential Theft; Code Injection</v>
      </c>
      <c r="AS117" s="47" t="str">
        <f t="shared" ref="AS117" si="70">_xlfn.CONCAT(IF(AU117,_xlfn.CONCAT($AU$1,"; "),""),IF(AV117,_xlfn.CONCAT($AV$1,"; "),""),IF(AW117,_xlfn.CONCAT($AW$1,"; "),""),IF(AX117,_xlfn.CONCAT($AX$1,"; "),""),IF(AY117,_xlfn.CONCAT($AY$1,"; "),""),IF(AZ117,_xlfn.CONCAT($AZ$1,"; "),""),IF(BA117,_xlfn.CONCAT($BA$1,"; "),""))</f>
        <v xml:space="preserve">Credential Theft; Code Injection; </v>
      </c>
      <c r="AT117" s="47">
        <f t="shared" ref="AT117" si="71">BA117+AZ117*10+AY117*100+AX117*1000+AW117*10000+AV117*100000+AU117*1000000</f>
        <v>1000010</v>
      </c>
      <c r="AU117" s="48">
        <v>1</v>
      </c>
      <c r="AV117" s="48">
        <v>0</v>
      </c>
      <c r="AW117" s="48">
        <v>0</v>
      </c>
      <c r="AX117" s="48">
        <v>0</v>
      </c>
      <c r="AY117" s="48">
        <v>0</v>
      </c>
      <c r="AZ117" s="48">
        <v>1</v>
      </c>
      <c r="BA117" s="48">
        <v>0</v>
      </c>
      <c r="BB117" s="57" t="str">
        <f t="shared" ref="BB117" si="72">LEFT(BC117,LEN(BC117)-2)</f>
        <v>Data Extraction; Backdoor Access</v>
      </c>
      <c r="BC117" s="11" t="str">
        <f t="shared" ref="BC117" si="73">_xlfn.CONCAT(IF(BE117,_xlfn.CONCAT($BE$1,"; "),""),IF(BF117,_xlfn.CONCAT($BF$1,"; "),""),IF(BG117,_xlfn.CONCAT($BG$1,"; "),""),IF(BH117,_xlfn.CONCAT($BH$1,"; "),""),IF(BI117,_xlfn.CONCAT($BI$1,"; "),""),IF(BJ117,_xlfn.CONCAT($BJ$1,"; "),""),IF(BK117,_xlfn.CONCAT($BK$1,"; "),""), IF(BL117, _xlfn.CONCAT($BL$1, "; "), ""),  IF(BM117,_xlfn.CONCAT($BM$1,"; "),""), IF(BN117,_xlfn.CONCAT($BN$1,"; "),""))</f>
        <v xml:space="preserve">Data Extraction; Backdoor Access; </v>
      </c>
      <c r="BD117" s="11">
        <f t="shared" ref="BD117" si="74">BN117+BM117*10+BL117*100+BK117*1000+BJ117*10000+BI117*100000+BH117*1000000+BG117*10000000+BF117*100000000+BE117*1000000000</f>
        <v>1010000000</v>
      </c>
      <c r="BE117" s="12">
        <v>1</v>
      </c>
      <c r="BF117" s="12">
        <v>0</v>
      </c>
      <c r="BG117" s="12">
        <v>1</v>
      </c>
      <c r="BH117" s="12">
        <v>0</v>
      </c>
      <c r="BI117" s="12">
        <v>0</v>
      </c>
      <c r="BJ117" s="12">
        <v>0</v>
      </c>
      <c r="BK117" s="12">
        <v>0</v>
      </c>
      <c r="BL117" s="12">
        <v>0</v>
      </c>
      <c r="BM117" s="12">
        <v>0</v>
      </c>
      <c r="BN117" s="12">
        <v>0</v>
      </c>
      <c r="BO117" s="57" t="s">
        <v>694</v>
      </c>
      <c r="BP117" s="57" t="s">
        <v>18</v>
      </c>
      <c r="BQ117" s="64">
        <f t="shared" si="61"/>
        <v>2020</v>
      </c>
      <c r="BR117" s="52">
        <f>SUM(L117:O117)</f>
        <v>1</v>
      </c>
      <c r="BS117" s="87">
        <v>5</v>
      </c>
      <c r="BT117" s="87">
        <v>3</v>
      </c>
      <c r="BU117">
        <f t="shared" si="50"/>
        <v>0</v>
      </c>
    </row>
  </sheetData>
  <autoFilter ref="A1:BV114" xr:uid="{DF5E38F3-1CBF-44CC-B349-936D1484CC1E}">
    <sortState xmlns:xlrd2="http://schemas.microsoft.com/office/spreadsheetml/2017/richdata2" ref="A2:BV116">
      <sortCondition ref="C1:C114"/>
    </sortState>
  </autoFilter>
  <sortState xmlns:xlrd2="http://schemas.microsoft.com/office/spreadsheetml/2017/richdata2" ref="A2:BV116">
    <sortCondition ref="I2:I116"/>
  </sortState>
  <conditionalFormatting sqref="BP1:BP102">
    <cfRule type="cellIs" dxfId="62" priority="65" operator="equal">
      <formula>"N/A"</formula>
    </cfRule>
    <cfRule type="cellIs" dxfId="61" priority="66" operator="equal">
      <formula>"Unknown"</formula>
    </cfRule>
    <cfRule type="cellIs" dxfId="60" priority="69" operator="equal">
      <formula>"Other"</formula>
    </cfRule>
    <cfRule type="cellIs" dxfId="59" priority="70" operator="equal">
      <formula>"Criminal"</formula>
    </cfRule>
    <cfRule type="cellIs" dxfId="58" priority="71" operator="equal">
      <formula>"State"</formula>
    </cfRule>
  </conditionalFormatting>
  <conditionalFormatting sqref="C108:C113 C1:C102 C115:C116">
    <cfRule type="cellIs" dxfId="57" priority="64" operator="equal">
      <formula>"Attack/Disclosure"</formula>
    </cfRule>
    <cfRule type="cellIs" dxfId="56" priority="67" operator="equal">
      <formula>"Disclosure"</formula>
    </cfRule>
    <cfRule type="cellIs" dxfId="55" priority="68" operator="equal">
      <formula>"Attack"</formula>
    </cfRule>
  </conditionalFormatting>
  <conditionalFormatting sqref="BP103:BP104">
    <cfRule type="cellIs" dxfId="54" priority="57" operator="equal">
      <formula>"N/A"</formula>
    </cfRule>
    <cfRule type="cellIs" dxfId="53" priority="58" operator="equal">
      <formula>"Unknown"</formula>
    </cfRule>
    <cfRule type="cellIs" dxfId="52" priority="61" operator="equal">
      <formula>"Other"</formula>
    </cfRule>
    <cfRule type="cellIs" dxfId="51" priority="62" operator="equal">
      <formula>"Criminal"</formula>
    </cfRule>
    <cfRule type="cellIs" dxfId="50" priority="63" operator="equal">
      <formula>"State"</formula>
    </cfRule>
  </conditionalFormatting>
  <conditionalFormatting sqref="C103:C104">
    <cfRule type="cellIs" dxfId="49" priority="56" operator="equal">
      <formula>"Attack/Disclosure"</formula>
    </cfRule>
    <cfRule type="cellIs" dxfId="48" priority="59" operator="equal">
      <formula>"Disclosure"</formula>
    </cfRule>
    <cfRule type="cellIs" dxfId="47" priority="60" operator="equal">
      <formula>"Attack"</formula>
    </cfRule>
  </conditionalFormatting>
  <conditionalFormatting sqref="BP111:BP113 BP115:BP117">
    <cfRule type="cellIs" dxfId="46" priority="49" operator="equal">
      <formula>"N/A"</formula>
    </cfRule>
    <cfRule type="cellIs" dxfId="45" priority="50" operator="equal">
      <formula>"Unknown"</formula>
    </cfRule>
    <cfRule type="cellIs" dxfId="44" priority="53" operator="equal">
      <formula>"Other"</formula>
    </cfRule>
    <cfRule type="cellIs" dxfId="43" priority="54" operator="equal">
      <formula>"Criminal"</formula>
    </cfRule>
    <cfRule type="cellIs" dxfId="42" priority="55" operator="equal">
      <formula>"State"</formula>
    </cfRule>
  </conditionalFormatting>
  <conditionalFormatting sqref="C105">
    <cfRule type="cellIs" dxfId="41" priority="48" operator="equal">
      <formula>"Attack/Disclosure"</formula>
    </cfRule>
    <cfRule type="cellIs" dxfId="40" priority="51" operator="equal">
      <formula>"Disclosure"</formula>
    </cfRule>
    <cfRule type="cellIs" dxfId="39" priority="52" operator="equal">
      <formula>"Attack"</formula>
    </cfRule>
  </conditionalFormatting>
  <conditionalFormatting sqref="C106">
    <cfRule type="cellIs" dxfId="38" priority="45" operator="equal">
      <formula>"Attack/Disclosure"</formula>
    </cfRule>
    <cfRule type="cellIs" dxfId="37" priority="46" operator="equal">
      <formula>"Disclosure"</formula>
    </cfRule>
    <cfRule type="cellIs" dxfId="36" priority="47" operator="equal">
      <formula>"Attack"</formula>
    </cfRule>
  </conditionalFormatting>
  <conditionalFormatting sqref="C107">
    <cfRule type="cellIs" dxfId="35" priority="39" operator="equal">
      <formula>"Attack/Disclosure"</formula>
    </cfRule>
    <cfRule type="cellIs" dxfId="34" priority="40" operator="equal">
      <formula>"Disclosure"</formula>
    </cfRule>
    <cfRule type="cellIs" dxfId="33" priority="41" operator="equal">
      <formula>"Attack"</formula>
    </cfRule>
  </conditionalFormatting>
  <conditionalFormatting sqref="BP105:BP106">
    <cfRule type="cellIs" dxfId="32" priority="34" operator="equal">
      <formula>"N/A"</formula>
    </cfRule>
    <cfRule type="cellIs" dxfId="31" priority="35" operator="equal">
      <formula>"Unknown"</formula>
    </cfRule>
    <cfRule type="cellIs" dxfId="30" priority="36" operator="equal">
      <formula>"Other"</formula>
    </cfRule>
    <cfRule type="cellIs" dxfId="29" priority="37" operator="equal">
      <formula>"Criminal"</formula>
    </cfRule>
    <cfRule type="cellIs" dxfId="28" priority="38" operator="equal">
      <formula>"State"</formula>
    </cfRule>
  </conditionalFormatting>
  <conditionalFormatting sqref="BP107">
    <cfRule type="cellIs" dxfId="27" priority="29" operator="equal">
      <formula>"N/A"</formula>
    </cfRule>
    <cfRule type="cellIs" dxfId="26" priority="30" operator="equal">
      <formula>"Unknown"</formula>
    </cfRule>
    <cfRule type="cellIs" dxfId="25" priority="31" operator="equal">
      <formula>"Other"</formula>
    </cfRule>
    <cfRule type="cellIs" dxfId="24" priority="32" operator="equal">
      <formula>"Criminal"</formula>
    </cfRule>
    <cfRule type="cellIs" dxfId="23" priority="33" operator="equal">
      <formula>"State"</formula>
    </cfRule>
  </conditionalFormatting>
  <conditionalFormatting sqref="BP108">
    <cfRule type="cellIs" dxfId="22" priority="19" operator="equal">
      <formula>"N/A"</formula>
    </cfRule>
    <cfRule type="cellIs" dxfId="21" priority="20" operator="equal">
      <formula>"Unknown"</formula>
    </cfRule>
    <cfRule type="cellIs" dxfId="20" priority="21" operator="equal">
      <formula>"Other"</formula>
    </cfRule>
    <cfRule type="cellIs" dxfId="19" priority="22" operator="equal">
      <formula>"Criminal"</formula>
    </cfRule>
    <cfRule type="cellIs" dxfId="18" priority="23" operator="equal">
      <formula>"State"</formula>
    </cfRule>
  </conditionalFormatting>
  <conditionalFormatting sqref="BP109">
    <cfRule type="cellIs" dxfId="17" priority="14" operator="equal">
      <formula>"N/A"</formula>
    </cfRule>
    <cfRule type="cellIs" dxfId="16" priority="15" operator="equal">
      <formula>"Unknown"</formula>
    </cfRule>
    <cfRule type="cellIs" dxfId="15" priority="16" operator="equal">
      <formula>"Other"</formula>
    </cfRule>
    <cfRule type="cellIs" dxfId="14" priority="17" operator="equal">
      <formula>"Criminal"</formula>
    </cfRule>
    <cfRule type="cellIs" dxfId="13" priority="18" operator="equal">
      <formula>"State"</formula>
    </cfRule>
  </conditionalFormatting>
  <conditionalFormatting sqref="BP110">
    <cfRule type="cellIs" dxfId="12" priority="9" operator="equal">
      <formula>"N/A"</formula>
    </cfRule>
    <cfRule type="cellIs" dxfId="11" priority="10" operator="equal">
      <formula>"Unknown"</formula>
    </cfRule>
    <cfRule type="cellIs" dxfId="10" priority="11" operator="equal">
      <formula>"Other"</formula>
    </cfRule>
    <cfRule type="cellIs" dxfId="9" priority="12" operator="equal">
      <formula>"Criminal"</formula>
    </cfRule>
    <cfRule type="cellIs" dxfId="8" priority="13" operator="equal">
      <formula>"State"</formula>
    </cfRule>
  </conditionalFormatting>
  <conditionalFormatting sqref="C114">
    <cfRule type="cellIs" dxfId="7" priority="6" operator="equal">
      <formula>"Attack/Disclosure"</formula>
    </cfRule>
    <cfRule type="cellIs" dxfId="6" priority="7" operator="equal">
      <formula>"Disclosure"</formula>
    </cfRule>
    <cfRule type="cellIs" dxfId="5" priority="8" operator="equal">
      <formula>"Attack"</formula>
    </cfRule>
  </conditionalFormatting>
  <conditionalFormatting sqref="BP114">
    <cfRule type="cellIs" dxfId="4" priority="1" operator="equal">
      <formula>"N/A"</formula>
    </cfRule>
    <cfRule type="cellIs" dxfId="3" priority="2" operator="equal">
      <formula>"Unknown"</formula>
    </cfRule>
    <cfRule type="cellIs" dxfId="2" priority="3" operator="equal">
      <formula>"Other"</formula>
    </cfRule>
    <cfRule type="cellIs" dxfId="1" priority="4" operator="equal">
      <formula>"Criminal"</formula>
    </cfRule>
    <cfRule type="cellIs" dxfId="0" priority="5" operator="equal">
      <formula>"State"</formula>
    </cfRule>
  </conditionalFormatting>
  <hyperlinks>
    <hyperlink ref="E72" r:id="rId1" xr:uid="{318CDC9C-1421-4D89-A8F0-A53E2A77EDCC}"/>
    <hyperlink ref="E5" r:id="rId2" xr:uid="{B6B16379-569C-4956-BA0E-8BC424981A29}"/>
    <hyperlink ref="E8" r:id="rId3" display="https://www.wired.com/story/triton-malware-dangers-industrial-system-sabotage/ &amp; https://dragos.com/wp-content/uploads/TRISIS-01.pdf" xr:uid="{FA19524F-687B-419D-A000-D1444D55E4A5}"/>
    <hyperlink ref="E104" r:id="rId4" xr:uid="{08A3B1AC-D47C-4BF5-88FB-C45859F578D2}"/>
    <hyperlink ref="E10" r:id="rId5" xr:uid="{42266166-02C9-4EED-860F-4F5DD29C23A4}"/>
    <hyperlink ref="E47" r:id="rId6" xr:uid="{1D312DC5-586C-4747-AA30-2AD02F70D301}"/>
    <hyperlink ref="E29" r:id="rId7" display="https://arstechnica.com/information-technology/2017/09/ccleaner-malware-outbreak-is-much-worse-than-it-first-appeared/" xr:uid="{6DCFB844-AA81-4C37-AAB3-2C662624DD01}"/>
    <hyperlink ref="E116" r:id="rId8" display="https://www.zdnet.com/article/cybersecurity-new-hacking-group-targets-it-companies-in-supply-chain-attack-campaign/" xr:uid="{064E0D54-BED3-4A1F-95A8-03E6EBD7D11A}"/>
    <hyperlink ref="E53" r:id="rId9" xr:uid="{9CA532D9-9622-42E9-B3AB-C22B3887B11A}"/>
    <hyperlink ref="E17" r:id="rId10" display="https://krebsonsecurity.com/2019/06/tracing-the-supply-chain-attack-on-android-2/" xr:uid="{A7844169-E657-4C36-9630-992355B20A64}"/>
    <hyperlink ref="E11" r:id="rId11" xr:uid="{4C571544-3D56-40FD-A149-6F0BB601F7A0}"/>
    <hyperlink ref="E63" r:id="rId12" xr:uid="{B9BEB337-CD56-430F-A758-96D0796A8DE8}"/>
    <hyperlink ref="E21" r:id="rId13" xr:uid="{D2D7BC37-2941-45F2-94D4-9C5C960500C4}"/>
    <hyperlink ref="E20" r:id="rId14" xr:uid="{DDF522FE-ADDF-4A29-ABC5-FB679AD0A89B}"/>
    <hyperlink ref="E41" r:id="rId15" display="https://www.rsa.com/en-us/blog/2017-02/kingslayer-a-supply-chain-attack, https://www.itworldcanada.com/article/canadian-cyber-firm-confirms-it-was-the-victim-described-in-rsa-investigation/390903" xr:uid="{490851C8-1582-4A12-9182-918C5CE1A24C}"/>
    <hyperlink ref="E108" r:id="rId16" xr:uid="{9395091B-5413-410D-B4B6-DE518DD41C67}"/>
    <hyperlink ref="E83" r:id="rId17" xr:uid="{F8A81BF5-5F52-4D2A-BE3F-0B9D6D3826EC}"/>
    <hyperlink ref="E84" r:id="rId18" xr:uid="{09B20E01-32CB-457F-95AD-A97F4BFAFC8A}"/>
    <hyperlink ref="E35" r:id="rId19" xr:uid="{79470010-AFC5-4234-A7AE-661F3D425393}"/>
    <hyperlink ref="E100" r:id="rId20" xr:uid="{CF4871E5-4F83-4340-BA66-7FCA1F8B641B}"/>
    <hyperlink ref="E50" r:id="rId21" xr:uid="{B2902AF2-1BB9-4047-B369-BAE3A44BECC9}"/>
    <hyperlink ref="E30" r:id="rId22" xr:uid="{DA5BF17D-119B-4DC2-ACA1-243E6EE8EB96}"/>
    <hyperlink ref="E51" r:id="rId23" xr:uid="{2D4AE8BC-C52C-48E1-B793-D8F7C44B5DF8}"/>
    <hyperlink ref="E26" r:id="rId24" xr:uid="{952EC228-101E-4963-8747-86334F0FB9C8}"/>
    <hyperlink ref="E79" r:id="rId25" xr:uid="{28E3083C-8247-4460-A1D5-DC8BAAF70D67}"/>
    <hyperlink ref="E86" r:id="rId26" xr:uid="{A34EA355-8A05-4DDC-AF9B-080FF67499B2}"/>
    <hyperlink ref="E44" r:id="rId27" xr:uid="{46E02855-E281-4E1A-BA77-8FA739019078}"/>
    <hyperlink ref="E59" r:id="rId28" xr:uid="{103879E9-2459-418C-92E7-0853FFACB629}"/>
    <hyperlink ref="E45" r:id="rId29" xr:uid="{33F77559-511E-4DDE-83A5-B3CC8E640F81}"/>
    <hyperlink ref="E76" r:id="rId30" xr:uid="{B1134141-135E-42C8-98F2-F2924079ED19}"/>
    <hyperlink ref="E85" r:id="rId31" xr:uid="{E1ADDFB3-26DB-4109-ACB7-C72B2581546A}"/>
    <hyperlink ref="E3" r:id="rId32" location="1da096fc36ec" xr:uid="{F7C540CF-2198-45FD-8970-38B82BE1FD47}"/>
    <hyperlink ref="E88" r:id="rId33" xr:uid="{855EC798-7B97-4B2D-B5AB-6285895B113D}"/>
    <hyperlink ref="E7" r:id="rId34" xr:uid="{9AA46186-D7AA-483C-9498-87A2AFB800D2}"/>
    <hyperlink ref="E67" r:id="rId35" xr:uid="{764BE6C2-2CEC-4FD1-9A31-C2FB882C0AD6}"/>
    <hyperlink ref="E9" r:id="rId36" xr:uid="{57F43054-6FB0-43B5-BCEC-8721482F0C4A}"/>
    <hyperlink ref="E58" r:id="rId37" xr:uid="{F07F977F-7055-440C-AEEB-CE10B162F703}"/>
    <hyperlink ref="E98" r:id="rId38" xr:uid="{68359149-CF27-4B14-BFA6-A1DB218F33CD}"/>
    <hyperlink ref="E16" r:id="rId39" xr:uid="{4D0506B8-79FE-490F-8D26-5339F1CD28BD}"/>
    <hyperlink ref="E113" r:id="rId40" xr:uid="{7248DBBB-3D89-4A06-B031-3046E53688B9}"/>
    <hyperlink ref="E87" r:id="rId41" xr:uid="{05CCA56B-C509-4C4B-BBAA-0DA84DAC33B2}"/>
    <hyperlink ref="E89" r:id="rId42" xr:uid="{158BD691-C8B1-4528-823E-4AD8689EA5C0}"/>
    <hyperlink ref="E103" r:id="rId43" xr:uid="{CF753764-3128-48AC-9554-96E7C5532673}"/>
    <hyperlink ref="E19" r:id="rId44" xr:uid="{52AB501D-9993-475D-A0C9-80243E262E81}"/>
    <hyperlink ref="E69" r:id="rId45" xr:uid="{B0A2A75E-5B66-465C-A2DB-3F6037C94E4A}"/>
    <hyperlink ref="E24" r:id="rId46" xr:uid="{A347A909-27F3-45C8-9B5A-CD9BBBE49AE8}"/>
    <hyperlink ref="E49" r:id="rId47" xr:uid="{6F27EA1A-5435-474B-8388-5C9CA135E236}"/>
    <hyperlink ref="E114" r:id="rId48" xr:uid="{7FAD0405-5460-43DB-BF73-F7F9FD995ECB}"/>
    <hyperlink ref="E27" r:id="rId49" xr:uid="{6152AE78-FF10-4281-AEA0-ED68D1531C01}"/>
    <hyperlink ref="E102" r:id="rId50" xr:uid="{D49BCB3D-0594-4023-BF9C-807D9BE53BE0}"/>
    <hyperlink ref="E73" r:id="rId51" xr:uid="{DAFC47FA-2829-4491-9ADB-705512C4AB82}"/>
    <hyperlink ref="E74" r:id="rId52" xr:uid="{962CED47-3F30-436E-A487-E8E99D52967A}"/>
    <hyperlink ref="E23" r:id="rId53" xr:uid="{B445F9AB-1786-4683-BCA8-30F3F626989C}"/>
    <hyperlink ref="E25" r:id="rId54" xr:uid="{5BAC3472-923E-48DD-AE89-E3B1284B36A7}"/>
    <hyperlink ref="E61" r:id="rId55" xr:uid="{EA7166D1-F649-4840-B8FC-DFCCACAD2AD0}"/>
    <hyperlink ref="E62" r:id="rId56" xr:uid="{602696B1-E464-4526-A976-A2C4BCB766E5}"/>
    <hyperlink ref="E99" r:id="rId57" xr:uid="{104711F9-E56E-4EAB-A61E-2D34CAE61107}"/>
    <hyperlink ref="E107" r:id="rId58" xr:uid="{5540271A-699F-44AE-8E76-90843C968F78}"/>
    <hyperlink ref="E105" r:id="rId59" xr:uid="{CE4E4466-4093-4FCA-84D6-41F55B5C5ACC}"/>
    <hyperlink ref="E106" r:id="rId60" xr:uid="{589AB245-FB3F-49C3-8231-8EB8DA48B8B9}"/>
    <hyperlink ref="E54" r:id="rId61" xr:uid="{8F67AF4F-FF92-4F0C-8A7E-CF69AFA43A70}"/>
    <hyperlink ref="E68" r:id="rId62" xr:uid="{66A1B339-1CF5-4B4F-BCC5-62F9E9E8DC7F}"/>
    <hyperlink ref="E55" r:id="rId63" xr:uid="{22DFE98E-280F-4C6E-8238-98BEA757A4FA}"/>
    <hyperlink ref="E52" r:id="rId64" xr:uid="{E1D2B112-5A16-4DBE-80A6-9BBD9A57BB36}"/>
    <hyperlink ref="E12" r:id="rId65" xr:uid="{57883AB3-BB0A-4252-BE7F-92E9D2543B46}"/>
    <hyperlink ref="E94" r:id="rId66" xr:uid="{4E9C65CB-49B1-47BC-87CB-47E3E877833B}"/>
    <hyperlink ref="E14" r:id="rId67" xr:uid="{8C2291FB-607D-4FC9-BE08-29EF159DA726}"/>
    <hyperlink ref="E40" r:id="rId68" xr:uid="{EEDB5D2B-6523-491C-84FE-21FC13028037}"/>
    <hyperlink ref="E33" r:id="rId69" xr:uid="{12AD9A29-9EF9-4F46-B6BF-2CAF7BF0AF30}"/>
    <hyperlink ref="E66" r:id="rId70" xr:uid="{76A7B2AD-F8EB-43AF-8FD9-7087F0051759}"/>
    <hyperlink ref="E92" r:id="rId71" xr:uid="{43C530F2-2E60-4063-B1E2-37E460DA22A1}"/>
    <hyperlink ref="E90" r:id="rId72" location="issuecomment-522967049" xr:uid="{E558CED8-06FE-4143-896F-D6D3673A962E}"/>
    <hyperlink ref="E93" r:id="rId73" xr:uid="{B0C728F5-9C18-445B-A30B-F65350F9D015}"/>
    <hyperlink ref="E109" r:id="rId74" xr:uid="{E02129B7-9CCD-444A-B433-7F49A5149596}"/>
    <hyperlink ref="E110" r:id="rId75" xr:uid="{43DB2BF8-F194-465C-BF43-3DB1288606B6}"/>
    <hyperlink ref="E91" r:id="rId76" xr:uid="{48BB3FB3-3F63-44EF-80F7-846F6151E044}"/>
    <hyperlink ref="E56" r:id="rId77" xr:uid="{BA96F640-7571-4911-8617-D321CC98A454}"/>
    <hyperlink ref="E46" r:id="rId78" xr:uid="{589CBD07-4C5E-43B5-819E-749ABAC101E0}"/>
    <hyperlink ref="E43" r:id="rId79" xr:uid="{18A04746-099A-433E-8236-4EC1EDBDF436}"/>
    <hyperlink ref="E36" r:id="rId80" xr:uid="{5762DCE2-89B3-4754-B3BA-627DB22E0DDD}"/>
    <hyperlink ref="E42" r:id="rId81" xr:uid="{38E71C3D-2BD4-472F-B6DB-1D01541AB4AB}"/>
    <hyperlink ref="E28" r:id="rId82" xr:uid="{782262B9-11E7-4F22-A486-5524886E82A0}"/>
    <hyperlink ref="E32" r:id="rId83" xr:uid="{DDFDDE9C-C32A-4B1A-97C2-74BD3EFE0142}"/>
    <hyperlink ref="E39" r:id="rId84" xr:uid="{BA7057C3-8F1C-40E3-B49B-F791AEFE936D}"/>
    <hyperlink ref="E38" r:id="rId85" xr:uid="{F536BAC3-50B3-4321-A2AE-5BC32D3CB2C0}"/>
    <hyperlink ref="E96" r:id="rId86" xr:uid="{5E2F3375-E1D9-49C4-BC1E-E45261F13B35}"/>
    <hyperlink ref="E18" r:id="rId87" display="https://www.reuters.com/article/us-netherlands-huawei-tech/dutch-spy-agency-investigating-alleged-huawei-backdoor-volkskrant-idUSKCN1SM0UY ,https://www.wsj.com/articles/huawei-telecom-gear-much-more-vulnerable-to-hackers-than-rivals-equipment-report-says-11561501573 " xr:uid="{C79556F8-BC7D-4EAE-AFA2-B5A3BB1A301E}"/>
    <hyperlink ref="E4" r:id="rId88" xr:uid="{66CEB71C-95FB-416F-BFD9-A65EBDD7C51E}"/>
    <hyperlink ref="E70" r:id="rId89" xr:uid="{34F8677C-F063-4EA8-B9D4-D1A863C0AED8}"/>
    <hyperlink ref="E82" r:id="rId90" xr:uid="{47CC81DF-6FF9-4B9B-A87B-97A02ECB6BD5}"/>
    <hyperlink ref="E71" r:id="rId91" xr:uid="{7874EE2C-25EF-4C1A-8322-D363DC23C279}"/>
    <hyperlink ref="E34" r:id="rId92" xr:uid="{8D1ED4E5-D45C-4454-A64B-EF86159AEF84}"/>
    <hyperlink ref="E31" r:id="rId93" xr:uid="{83F788EA-863D-4193-A101-FC955D43B407}"/>
    <hyperlink ref="E111" r:id="rId94" display="https://incolumitas.com/data/thesis.pdf" xr:uid="{FCC32AAC-F289-48C9-BE74-7C49A3F782C8}"/>
    <hyperlink ref="E115" r:id="rId95" xr:uid="{6B48F442-C231-47FF-8FFE-A0D072BB68CC}"/>
    <hyperlink ref="E15" r:id="rId96" xr:uid="{E5E226D4-4D5B-480E-A550-A297A7DD0CA8}"/>
    <hyperlink ref="E80" r:id="rId97" xr:uid="{94E4AA5E-0119-4BFE-8784-4021E1C4634E}"/>
    <hyperlink ref="E13" r:id="rId98" xr:uid="{0BF6004F-9E07-4140-BB0F-EE721B07EA5D}"/>
    <hyperlink ref="E6" r:id="rId99" xr:uid="{D12CFB5B-93CE-41F4-BBDC-132564F68E87}"/>
    <hyperlink ref="E112" r:id="rId100" xr:uid="{CF23EA38-AD65-4861-8B52-AABB83798A76}"/>
    <hyperlink ref="E22" r:id="rId101" xr:uid="{57E7E64E-7992-5242-B4FC-D61D9EDE3C2D}"/>
    <hyperlink ref="E77" r:id="rId102" xr:uid="{F1BC712C-C57E-F14D-93BD-D9D5D5E0D2A7}"/>
    <hyperlink ref="E78" r:id="rId103" xr:uid="{A8683267-DD38-CA47-BA33-8CA1DACC1EEF}"/>
    <hyperlink ref="E97" r:id="rId104" xr:uid="{341C3F0F-520D-D744-8CFC-CE4CFDE533EE}"/>
    <hyperlink ref="E64" r:id="rId105" xr:uid="{BD3655AE-A972-2942-B9D1-9C73982AB559}"/>
    <hyperlink ref="E60" r:id="rId106" xr:uid="{6C234FEB-9D4D-3E44-A995-79665E6E7C82}"/>
    <hyperlink ref="E95" r:id="rId107" xr:uid="{80D4809A-FFC2-41E1-93CA-D1C7397EC77F}"/>
    <hyperlink ref="E101" r:id="rId108" xr:uid="{2C2AD7B5-F61F-4389-A55D-701ABEAA8F27}"/>
    <hyperlink ref="E65" r:id="rId109" xr:uid="{B417BED7-FED9-4354-9AEC-E67DE9075C9A}"/>
    <hyperlink ref="E75" r:id="rId110" xr:uid="{8DD5BE15-49FE-425B-A0F1-07B2192A7D66}"/>
    <hyperlink ref="E48" r:id="rId111" xr:uid="{59280502-96E2-44E7-9784-D10765D9A30A}"/>
    <hyperlink ref="E2" r:id="rId112" xr:uid="{3551BD2F-36B9-4FB6-9877-16E08B82BDC1}"/>
    <hyperlink ref="E117" r:id="rId113" xr:uid="{52A73007-5674-1C41-BD5A-956F4459C44C}"/>
  </hyperlinks>
  <pageMargins left="0.7" right="0.7" top="0.75" bottom="0.75" header="0.3" footer="0.3"/>
  <pageSetup orientation="portrait" r:id="rId11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198EC77A4241046B00042E714432DCF" ma:contentTypeVersion="12" ma:contentTypeDescription="Create a new document." ma:contentTypeScope="" ma:versionID="d53e3df6f8597021b3c3eb3b516fe366">
  <xsd:schema xmlns:xsd="http://www.w3.org/2001/XMLSchema" xmlns:xs="http://www.w3.org/2001/XMLSchema" xmlns:p="http://schemas.microsoft.com/office/2006/metadata/properties" xmlns:ns2="46f8c134-3655-4b7f-a861-0a54193e5883" xmlns:ns3="524b8a52-4bca-4208-9a8a-241c3482aeb5" targetNamespace="http://schemas.microsoft.com/office/2006/metadata/properties" ma:root="true" ma:fieldsID="369e95a3d6c9e5bcaa0560a43ee49886" ns2:_="" ns3:_="">
    <xsd:import namespace="46f8c134-3655-4b7f-a861-0a54193e5883"/>
    <xsd:import namespace="524b8a52-4bca-4208-9a8a-241c3482aeb5"/>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6f8c134-3655-4b7f-a861-0a54193e588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24b8a52-4bca-4208-9a8a-241c3482aeb5"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A5EE2BF-4C8D-47BD-A231-316E6A9E8E7C}">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B539BAB4-B2D2-4F82-BB32-05EA5691B42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6f8c134-3655-4b7f-a861-0a54193e5883"/>
    <ds:schemaRef ds:uri="524b8a52-4bca-4208-9a8a-241c3482aeb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622170F-70FD-4F25-A816-DBA7572BA3F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Stewart Scott</dc:creator>
  <cp:keywords/>
  <dc:description/>
  <cp:lastModifiedBy>Denis Shilkin</cp:lastModifiedBy>
  <cp:revision/>
  <dcterms:created xsi:type="dcterms:W3CDTF">2020-05-18T19:35:36Z</dcterms:created>
  <dcterms:modified xsi:type="dcterms:W3CDTF">2021-04-17T17:31:01Z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0x0101000198EC77A4241046B00042E714432DCF</vt:lpwstr>
  </property>
</Properties>
</file>