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Dromir\Desktop\"/>
    </mc:Choice>
  </mc:AlternateContent>
  <xr:revisionPtr revIDLastSave="0" documentId="13_ncr:1_{5FB7DBC2-B63D-4F45-96F6-89081B9FE078}" xr6:coauthVersionLast="45" xr6:coauthVersionMax="45" xr10:uidLastSave="{00000000-0000-0000-0000-000000000000}"/>
  <bookViews>
    <workbookView xWindow="-120" yWindow="-120" windowWidth="29040" windowHeight="15840" tabRatio="832" xr2:uid="{00000000-000D-0000-FFFF-FFFF00000000}"/>
  </bookViews>
  <sheets>
    <sheet name="Presupuesto Cliente" sheetId="15" r:id="rId1"/>
    <sheet name="Presupuesto Interno" sheetId="13" r:id="rId2"/>
    <sheet name="Servicio" sheetId="2" r:id="rId3"/>
    <sheet name="Seguimiento" sheetId="6" r:id="rId4"/>
    <sheet name="Realización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8" l="1"/>
  <c r="E4" i="8"/>
  <c r="F46" i="8"/>
  <c r="E46" i="8"/>
  <c r="E47" i="8" s="1"/>
  <c r="H19" i="13" s="1"/>
  <c r="H20" i="15" s="1"/>
  <c r="F40" i="8"/>
  <c r="E40" i="8"/>
  <c r="F34" i="8"/>
  <c r="F35" i="8" s="1"/>
  <c r="E34" i="8"/>
  <c r="F28" i="8"/>
  <c r="E28" i="8"/>
  <c r="C9" i="2"/>
  <c r="C3" i="2"/>
  <c r="C4" i="2"/>
  <c r="C5" i="2"/>
  <c r="C6" i="2"/>
  <c r="C7" i="2"/>
  <c r="C8" i="2"/>
  <c r="C10" i="2"/>
  <c r="C2" i="2"/>
  <c r="E35" i="8" l="1"/>
  <c r="H17" i="13" s="1"/>
  <c r="E41" i="8"/>
  <c r="H18" i="13" s="1"/>
  <c r="F47" i="8"/>
  <c r="F41" i="8"/>
  <c r="E29" i="8"/>
  <c r="H16" i="13" s="1"/>
  <c r="F29" i="8"/>
  <c r="F9" i="6"/>
  <c r="F10" i="6" s="1"/>
  <c r="F11" i="6" s="1"/>
  <c r="E5" i="8"/>
  <c r="H12" i="13" s="1"/>
  <c r="E10" i="8"/>
  <c r="E16" i="8"/>
  <c r="E22" i="8"/>
  <c r="E4" i="6"/>
  <c r="E9" i="6"/>
  <c r="E10" i="6" s="1"/>
  <c r="E11" i="6" s="1"/>
  <c r="B11" i="2"/>
  <c r="H18" i="15" l="1"/>
  <c r="F10" i="8"/>
  <c r="E23" i="8"/>
  <c r="H15" i="13" s="1"/>
  <c r="H16" i="15" s="1"/>
  <c r="F22" i="8"/>
  <c r="F4" i="6"/>
  <c r="F16" i="8"/>
  <c r="E11" i="8"/>
  <c r="H13" i="13" s="1"/>
  <c r="E5" i="6"/>
  <c r="E6" i="6" s="1"/>
  <c r="H21" i="13" s="1"/>
  <c r="E17" i="8"/>
  <c r="F5" i="8"/>
  <c r="C11" i="2"/>
  <c r="H14" i="15" l="1"/>
  <c r="H14" i="13"/>
  <c r="H15" i="15" s="1"/>
  <c r="F23" i="8"/>
  <c r="H19" i="15"/>
  <c r="H17" i="15"/>
  <c r="H13" i="15"/>
  <c r="F11" i="8"/>
  <c r="F5" i="13"/>
  <c r="F17" i="8"/>
  <c r="F5" i="6"/>
  <c r="F6" i="6" s="1"/>
  <c r="H12" i="15" l="1"/>
  <c r="H24" i="15" s="1"/>
  <c r="F4" i="15"/>
  <c r="H11" i="13"/>
  <c r="H22" i="15"/>
  <c r="F5" i="15" s="1"/>
  <c r="H23" i="13" l="1"/>
  <c r="F4" i="13"/>
  <c r="H25" i="15"/>
  <c r="F6" i="15" l="1"/>
  <c r="F7" i="15" l="1"/>
  <c r="G4" i="15"/>
  <c r="G5" i="15"/>
  <c r="F6" i="13"/>
  <c r="G4" i="13" s="1"/>
  <c r="G5" i="13" l="1"/>
</calcChain>
</file>

<file path=xl/sharedStrings.xml><?xml version="1.0" encoding="utf-8"?>
<sst xmlns="http://schemas.openxmlformats.org/spreadsheetml/2006/main" count="185" uniqueCount="67">
  <si>
    <t>Resumen de Presupuesto para Cliente</t>
  </si>
  <si>
    <t>Codigo</t>
  </si>
  <si>
    <t>Partida</t>
  </si>
  <si>
    <t>Coste</t>
  </si>
  <si>
    <t>Porcentaje</t>
  </si>
  <si>
    <t>01</t>
  </si>
  <si>
    <t>02</t>
  </si>
  <si>
    <t>Desarrollo Software</t>
  </si>
  <si>
    <t>Reuniones/Seguimiento Proyecto</t>
  </si>
  <si>
    <t>TOTAL (Sin iva)</t>
  </si>
  <si>
    <t>TOTAL (Con iva)</t>
  </si>
  <si>
    <t>Desglose Presupuesto para Cliente</t>
  </si>
  <si>
    <t>Total</t>
  </si>
  <si>
    <t>001</t>
  </si>
  <si>
    <t>002</t>
  </si>
  <si>
    <t>0001</t>
  </si>
  <si>
    <t>0002</t>
  </si>
  <si>
    <t>0003</t>
  </si>
  <si>
    <t>0004</t>
  </si>
  <si>
    <t>0005</t>
  </si>
  <si>
    <t>0006</t>
  </si>
  <si>
    <t>0007</t>
  </si>
  <si>
    <t>003</t>
  </si>
  <si>
    <t>Seguimiento Proyecto</t>
  </si>
  <si>
    <t>TOTAL PRESUPUESTO (SIN IVA)</t>
  </si>
  <si>
    <t>TOTAL PRESUPUESTO (CON IVA)</t>
  </si>
  <si>
    <t>Resumen Costes</t>
  </si>
  <si>
    <t>TOTAL</t>
  </si>
  <si>
    <t>Desglose de Presupuesto de Costes</t>
  </si>
  <si>
    <t>004</t>
  </si>
  <si>
    <t>TOTAL PRESUPUESTO</t>
  </si>
  <si>
    <t>Precio / hora</t>
  </si>
  <si>
    <t>Programador</t>
  </si>
  <si>
    <t>Servicio</t>
  </si>
  <si>
    <t>Coste mes</t>
  </si>
  <si>
    <t>Coste año</t>
  </si>
  <si>
    <t>Limpieza</t>
  </si>
  <si>
    <t>Control de calidad</t>
  </si>
  <si>
    <t>Tributos y tasas diversas</t>
  </si>
  <si>
    <t>Alquileres o arrendamientos de inmuebles (locales, naves, oficinas)</t>
  </si>
  <si>
    <t>Gastos de mantenimiento, reparación y conservación</t>
  </si>
  <si>
    <t>Consumos de electricidad (excepto consumos para producción)</t>
  </si>
  <si>
    <t>Consumos de combustible para calefacción</t>
  </si>
  <si>
    <t>Consumos de agua</t>
  </si>
  <si>
    <t>Descripción</t>
  </si>
  <si>
    <t>Precio</t>
  </si>
  <si>
    <t>Horas</t>
  </si>
  <si>
    <t>Precio / hora sin beneficio</t>
  </si>
  <si>
    <t>Precio sin beneficio</t>
  </si>
  <si>
    <t>Seguimiento</t>
  </si>
  <si>
    <t>Número de seguimientos</t>
  </si>
  <si>
    <t>Reuniones con tutor</t>
  </si>
  <si>
    <t>Demo con el cliente</t>
  </si>
  <si>
    <t>Gestor fiscal y contable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</si>
  <si>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</si>
  <si>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</si>
  <si>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</si>
  <si>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</si>
  <si>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</si>
  <si>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</si>
  <si>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</si>
  <si>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</si>
  <si>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0008</t>
  </si>
  <si>
    <t>005</t>
  </si>
  <si>
    <t>006</t>
  </si>
  <si>
    <t>007</t>
  </si>
  <si>
    <t>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</si>
</sst>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FFF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7" xfId="0" applyBorder="1" applyAlignment="1">
      <alignment horizontal="justify"/>
    </xf>
    <xf numFmtId="0" fontId="0" fillId="0" borderId="5" xfId="0" applyBorder="1"/>
    <xf numFmtId="164" fontId="0" fillId="0" borderId="0" xfId="0" applyNumberFormat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justify"/>
    </xf>
    <xf numFmtId="0" fontId="0" fillId="0" borderId="1" xfId="0" applyBorder="1" applyAlignment="1">
      <alignment horizontal="justify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0" borderId="2" xfId="0" applyFont="1" applyBorder="1"/>
    <xf numFmtId="0" fontId="1" fillId="0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164" fontId="0" fillId="0" borderId="14" xfId="0" applyNumberFormat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15" xfId="0" applyBorder="1"/>
    <xf numFmtId="0" fontId="0" fillId="0" borderId="18" xfId="0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44" fontId="0" fillId="3" borderId="0" xfId="1" applyFont="1" applyFill="1" applyAlignment="1">
      <alignment horizontal="right"/>
    </xf>
    <xf numFmtId="164" fontId="0" fillId="0" borderId="0" xfId="0" applyNumberFormat="1"/>
    <xf numFmtId="0" fontId="0" fillId="4" borderId="0" xfId="0" applyFill="1"/>
    <xf numFmtId="0" fontId="5" fillId="0" borderId="0" xfId="0" applyFont="1"/>
    <xf numFmtId="0" fontId="7" fillId="0" borderId="0" xfId="0" applyFont="1"/>
    <xf numFmtId="0" fontId="8" fillId="0" borderId="0" xfId="0" applyFont="1"/>
    <xf numFmtId="0" fontId="5" fillId="5" borderId="0" xfId="0" applyFont="1" applyFill="1"/>
    <xf numFmtId="0" fontId="0" fillId="5" borderId="20" xfId="0" applyFill="1" applyBorder="1"/>
    <xf numFmtId="44" fontId="0" fillId="5" borderId="21" xfId="0" applyNumberFormat="1" applyFill="1" applyBorder="1"/>
    <xf numFmtId="10" fontId="0" fillId="5" borderId="21" xfId="0" applyNumberFormat="1" applyFill="1" applyBorder="1"/>
    <xf numFmtId="0" fontId="0" fillId="5" borderId="0" xfId="0" applyFill="1" applyBorder="1"/>
    <xf numFmtId="0" fontId="0" fillId="5" borderId="25" xfId="0" applyFill="1" applyBorder="1"/>
    <xf numFmtId="49" fontId="0" fillId="5" borderId="23" xfId="0" applyNumberFormat="1" applyFill="1" applyBorder="1"/>
    <xf numFmtId="49" fontId="0" fillId="5" borderId="22" xfId="0" applyNumberFormat="1" applyFill="1" applyBorder="1"/>
    <xf numFmtId="0" fontId="5" fillId="5" borderId="0" xfId="0" applyFont="1" applyFill="1" applyBorder="1"/>
    <xf numFmtId="49" fontId="5" fillId="5" borderId="0" xfId="0" applyNumberFormat="1" applyFont="1" applyFill="1" applyBorder="1"/>
    <xf numFmtId="0" fontId="0" fillId="5" borderId="0" xfId="0" applyFill="1"/>
    <xf numFmtId="0" fontId="7" fillId="5" borderId="0" xfId="0" applyFont="1" applyFill="1"/>
    <xf numFmtId="0" fontId="8" fillId="5" borderId="0" xfId="0" applyFont="1" applyFill="1"/>
    <xf numFmtId="44" fontId="0" fillId="4" borderId="24" xfId="0" applyNumberFormat="1" applyFill="1" applyBorder="1"/>
    <xf numFmtId="0" fontId="3" fillId="5" borderId="0" xfId="0" applyFont="1" applyFill="1"/>
    <xf numFmtId="49" fontId="3" fillId="5" borderId="0" xfId="0" applyNumberFormat="1" applyFont="1" applyFill="1" applyBorder="1"/>
    <xf numFmtId="49" fontId="0" fillId="5" borderId="0" xfId="0" applyNumberFormat="1" applyFill="1"/>
    <xf numFmtId="44" fontId="0" fillId="5" borderId="0" xfId="1" applyFont="1" applyFill="1" applyAlignment="1">
      <alignment horizontal="right"/>
    </xf>
    <xf numFmtId="0" fontId="9" fillId="5" borderId="0" xfId="0" applyFont="1" applyFill="1"/>
    <xf numFmtId="0" fontId="4" fillId="5" borderId="0" xfId="0" applyFont="1" applyFill="1"/>
    <xf numFmtId="0" fontId="3" fillId="5" borderId="0" xfId="0" applyFont="1" applyFill="1" applyBorder="1"/>
    <xf numFmtId="49" fontId="8" fillId="5" borderId="29" xfId="0" applyNumberFormat="1" applyFont="1" applyFill="1" applyBorder="1"/>
    <xf numFmtId="0" fontId="8" fillId="5" borderId="30" xfId="0" applyFont="1" applyFill="1" applyBorder="1"/>
    <xf numFmtId="49" fontId="3" fillId="5" borderId="31" xfId="0" applyNumberFormat="1" applyFont="1" applyFill="1" applyBorder="1"/>
    <xf numFmtId="44" fontId="3" fillId="4" borderId="32" xfId="1" applyFont="1" applyFill="1" applyBorder="1" applyAlignment="1">
      <alignment horizontal="center" vertical="center"/>
    </xf>
    <xf numFmtId="49" fontId="5" fillId="5" borderId="31" xfId="0" applyNumberFormat="1" applyFont="1" applyFill="1" applyBorder="1"/>
    <xf numFmtId="44" fontId="5" fillId="4" borderId="32" xfId="1" applyFont="1" applyFill="1" applyBorder="1" applyAlignment="1">
      <alignment horizontal="center" vertical="center"/>
    </xf>
    <xf numFmtId="44" fontId="6" fillId="4" borderId="32" xfId="1" applyFont="1" applyFill="1" applyBorder="1" applyAlignment="1">
      <alignment horizontal="center" vertical="center"/>
    </xf>
    <xf numFmtId="49" fontId="8" fillId="5" borderId="16" xfId="0" applyNumberFormat="1" applyFont="1" applyFill="1" applyBorder="1"/>
    <xf numFmtId="44" fontId="4" fillId="4" borderId="33" xfId="1" applyFont="1" applyFill="1" applyBorder="1" applyAlignment="1">
      <alignment horizontal="center" vertical="center"/>
    </xf>
    <xf numFmtId="0" fontId="8" fillId="5" borderId="30" xfId="0" applyFont="1" applyFill="1" applyBorder="1" applyAlignment="1">
      <alignment horizontal="center"/>
    </xf>
    <xf numFmtId="44" fontId="3" fillId="3" borderId="32" xfId="1" applyFont="1" applyFill="1" applyBorder="1" applyAlignment="1">
      <alignment horizontal="center"/>
    </xf>
    <xf numFmtId="44" fontId="5" fillId="3" borderId="32" xfId="1" applyFont="1" applyFill="1" applyBorder="1" applyAlignment="1">
      <alignment horizontal="center"/>
    </xf>
    <xf numFmtId="44" fontId="6" fillId="3" borderId="32" xfId="1" applyFont="1" applyFill="1" applyBorder="1" applyAlignment="1">
      <alignment horizontal="center"/>
    </xf>
    <xf numFmtId="49" fontId="4" fillId="5" borderId="34" xfId="0" applyNumberFormat="1" applyFont="1" applyFill="1" applyBorder="1"/>
    <xf numFmtId="0" fontId="4" fillId="5" borderId="17" xfId="0" applyFont="1" applyFill="1" applyBorder="1"/>
    <xf numFmtId="44" fontId="4" fillId="3" borderId="33" xfId="1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44" fontId="0" fillId="5" borderId="0" xfId="0" applyNumberFormat="1" applyFill="1" applyBorder="1"/>
    <xf numFmtId="10" fontId="0" fillId="5" borderId="23" xfId="0" applyNumberFormat="1" applyFill="1" applyBorder="1"/>
    <xf numFmtId="44" fontId="0" fillId="5" borderId="28" xfId="0" applyNumberFormat="1" applyFill="1" applyBorder="1"/>
    <xf numFmtId="0" fontId="0" fillId="5" borderId="22" xfId="0" applyFill="1" applyBorder="1"/>
    <xf numFmtId="49" fontId="0" fillId="5" borderId="0" xfId="0" applyNumberFormat="1" applyFill="1" applyBorder="1" applyAlignment="1">
      <alignment horizontal="left"/>
    </xf>
    <xf numFmtId="44" fontId="4" fillId="5" borderId="0" xfId="0" applyNumberFormat="1" applyFont="1" applyFill="1"/>
    <xf numFmtId="0" fontId="0" fillId="5" borderId="21" xfId="0" applyFill="1" applyBorder="1"/>
    <xf numFmtId="49" fontId="4" fillId="5" borderId="35" xfId="0" applyNumberFormat="1" applyFont="1" applyFill="1" applyBorder="1" applyAlignment="1">
      <alignment horizontal="left"/>
    </xf>
    <xf numFmtId="49" fontId="4" fillId="5" borderId="36" xfId="0" applyNumberFormat="1" applyFont="1" applyFill="1" applyBorder="1" applyAlignment="1">
      <alignment horizontal="left"/>
    </xf>
    <xf numFmtId="49" fontId="0" fillId="5" borderId="26" xfId="0" applyNumberFormat="1" applyFill="1" applyBorder="1" applyAlignment="1">
      <alignment horizontal="left"/>
    </xf>
    <xf numFmtId="49" fontId="0" fillId="5" borderId="27" xfId="0" applyNumberFormat="1" applyFill="1" applyBorder="1" applyAlignment="1">
      <alignment horizontal="left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49" fontId="3" fillId="5" borderId="0" xfId="0" applyNumberFormat="1" applyFont="1" applyFill="1" applyBorder="1" applyAlignment="1">
      <alignment horizontal="left"/>
    </xf>
    <xf numFmtId="0" fontId="0" fillId="5" borderId="19" xfId="0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49" fontId="8" fillId="5" borderId="19" xfId="0" applyNumberFormat="1" applyFont="1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5" borderId="21" xfId="0" applyFill="1" applyBorder="1" applyAlignment="1">
      <alignment horizontal="left"/>
    </xf>
    <xf numFmtId="0" fontId="9" fillId="5" borderId="11" xfId="0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left"/>
    </xf>
    <xf numFmtId="0" fontId="4" fillId="5" borderId="17" xfId="0" applyFont="1" applyFill="1" applyBorder="1" applyAlignment="1">
      <alignment horizontal="left"/>
    </xf>
    <xf numFmtId="0" fontId="3" fillId="5" borderId="0" xfId="0" applyFont="1" applyFill="1" applyBorder="1" applyAlignment="1">
      <alignment horizontal="left"/>
    </xf>
    <xf numFmtId="49" fontId="9" fillId="5" borderId="11" xfId="0" applyNumberFormat="1" applyFont="1" applyFill="1" applyBorder="1" applyAlignment="1">
      <alignment horizontal="center"/>
    </xf>
    <xf numFmtId="49" fontId="9" fillId="5" borderId="12" xfId="0" applyNumberFormat="1" applyFont="1" applyFill="1" applyBorder="1" applyAlignment="1">
      <alignment horizontal="center"/>
    </xf>
    <xf numFmtId="49" fontId="9" fillId="5" borderId="13" xfId="0" applyNumberFormat="1" applyFont="1" applyFill="1" applyBorder="1" applyAlignment="1">
      <alignment horizontal="center"/>
    </xf>
    <xf numFmtId="0" fontId="8" fillId="5" borderId="19" xfId="0" applyFont="1" applyFill="1" applyBorder="1" applyAlignment="1">
      <alignment horizontal="left"/>
    </xf>
    <xf numFmtId="0" fontId="0" fillId="5" borderId="37" xfId="0" applyFill="1" applyBorder="1" applyAlignment="1">
      <alignment horizontal="center"/>
    </xf>
    <xf numFmtId="49" fontId="0" fillId="5" borderId="38" xfId="0" applyNumberFormat="1" applyFill="1" applyBorder="1" applyAlignment="1">
      <alignment horizontal="left"/>
    </xf>
    <xf numFmtId="44" fontId="0" fillId="4" borderId="38" xfId="0" applyNumberFormat="1" applyFill="1" applyBorder="1"/>
    <xf numFmtId="0" fontId="5" fillId="5" borderId="0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ED7DD-0F91-481E-BEA2-32440BF28A67}">
  <dimension ref="A1:AO265"/>
  <sheetViews>
    <sheetView tabSelected="1" workbookViewId="0">
      <selection activeCell="N16" sqref="N16"/>
    </sheetView>
  </sheetViews>
  <sheetFormatPr baseColWidth="10" defaultColWidth="11.42578125" defaultRowHeight="15" x14ac:dyDescent="0.25"/>
  <cols>
    <col min="1" max="1" width="11.42578125" style="49"/>
    <col min="2" max="2" width="9.7109375" customWidth="1"/>
    <col min="6" max="6" width="13.7109375" customWidth="1"/>
    <col min="7" max="7" width="18" customWidth="1"/>
    <col min="8" max="8" width="21.85546875" style="35" customWidth="1"/>
    <col min="9" max="41" width="11.42578125" style="49"/>
  </cols>
  <sheetData>
    <row r="1" spans="1:41" s="49" customFormat="1" x14ac:dyDescent="0.25"/>
    <row r="2" spans="1:41" s="27" customFormat="1" x14ac:dyDescent="0.25">
      <c r="A2" s="49"/>
      <c r="B2" s="88" t="s">
        <v>0</v>
      </c>
      <c r="C2" s="89"/>
      <c r="D2" s="89"/>
      <c r="E2" s="89"/>
      <c r="F2" s="89"/>
      <c r="G2" s="90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</row>
    <row r="3" spans="1:41" s="27" customFormat="1" x14ac:dyDescent="0.25">
      <c r="A3" s="49"/>
      <c r="B3" s="44" t="s">
        <v>1</v>
      </c>
      <c r="C3" s="92" t="s">
        <v>2</v>
      </c>
      <c r="D3" s="92"/>
      <c r="E3" s="93"/>
      <c r="F3" s="40" t="s">
        <v>3</v>
      </c>
      <c r="G3" s="40" t="s">
        <v>4</v>
      </c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</row>
    <row r="4" spans="1:41" s="27" customFormat="1" x14ac:dyDescent="0.25">
      <c r="A4" s="49"/>
      <c r="B4" s="45" t="s">
        <v>5</v>
      </c>
      <c r="C4" s="95" t="s">
        <v>7</v>
      </c>
      <c r="D4" s="95"/>
      <c r="E4" s="96"/>
      <c r="F4" s="41">
        <f>H12</f>
        <v>8283</v>
      </c>
      <c r="G4" s="42">
        <f>F4/$F$6</f>
        <v>0.97412677878395859</v>
      </c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</row>
    <row r="5" spans="1:41" s="27" customFormat="1" x14ac:dyDescent="0.25">
      <c r="A5" s="49"/>
      <c r="B5" s="45" t="s">
        <v>6</v>
      </c>
      <c r="C5" s="95" t="s">
        <v>8</v>
      </c>
      <c r="D5" s="95"/>
      <c r="E5" s="96"/>
      <c r="F5" s="41">
        <f>H22</f>
        <v>220</v>
      </c>
      <c r="G5" s="42">
        <f>F5/$F$6</f>
        <v>2.5873221216041398E-2</v>
      </c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</row>
    <row r="6" spans="1:41" s="27" customFormat="1" x14ac:dyDescent="0.25">
      <c r="A6" s="49"/>
      <c r="B6" s="86" t="s">
        <v>9</v>
      </c>
      <c r="C6" s="87"/>
      <c r="D6" s="87"/>
      <c r="E6" s="87"/>
      <c r="F6" s="52">
        <f>SUM(F4:F5)</f>
        <v>8503</v>
      </c>
      <c r="G6" s="43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</row>
    <row r="7" spans="1:41" s="49" customFormat="1" x14ac:dyDescent="0.25">
      <c r="B7" s="86" t="s">
        <v>10</v>
      </c>
      <c r="C7" s="87"/>
      <c r="D7" s="87"/>
      <c r="E7" s="87"/>
      <c r="F7" s="52">
        <f>F6*1.21</f>
        <v>10288.629999999999</v>
      </c>
    </row>
    <row r="8" spans="1:41" s="49" customFormat="1" x14ac:dyDescent="0.25">
      <c r="B8" s="81"/>
      <c r="C8" s="81"/>
      <c r="D8" s="81"/>
      <c r="E8" s="81"/>
      <c r="F8" s="77"/>
    </row>
    <row r="9" spans="1:41" s="49" customFormat="1" x14ac:dyDescent="0.25"/>
    <row r="10" spans="1:41" s="37" customFormat="1" ht="21" x14ac:dyDescent="0.35">
      <c r="A10" s="50"/>
      <c r="B10" s="97" t="s">
        <v>11</v>
      </c>
      <c r="C10" s="98"/>
      <c r="D10" s="98"/>
      <c r="E10" s="98"/>
      <c r="F10" s="98"/>
      <c r="G10" s="98"/>
      <c r="H10" s="99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</row>
    <row r="11" spans="1:41" s="37" customFormat="1" ht="18.75" x14ac:dyDescent="0.3">
      <c r="A11" s="50"/>
      <c r="B11" s="60" t="s">
        <v>1</v>
      </c>
      <c r="C11" s="94" t="s">
        <v>2</v>
      </c>
      <c r="D11" s="94"/>
      <c r="E11" s="94"/>
      <c r="F11" s="94"/>
      <c r="G11" s="94"/>
      <c r="H11" s="61" t="s">
        <v>12</v>
      </c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</row>
    <row r="12" spans="1:41" s="28" customFormat="1" ht="15.75" x14ac:dyDescent="0.25">
      <c r="A12" s="53"/>
      <c r="B12" s="62" t="s">
        <v>5</v>
      </c>
      <c r="C12" s="91" t="s">
        <v>7</v>
      </c>
      <c r="D12" s="91"/>
      <c r="E12" s="54"/>
      <c r="F12" s="54"/>
      <c r="G12" s="54"/>
      <c r="H12" s="63">
        <f>SUM(H13:H20)</f>
        <v>8283</v>
      </c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</row>
    <row r="13" spans="1:41" s="36" customFormat="1" ht="12.75" x14ac:dyDescent="0.2">
      <c r="A13" s="39"/>
      <c r="B13" s="64" t="s">
        <v>15</v>
      </c>
      <c r="C13" s="48"/>
      <c r="D13" s="110" t="s">
        <v>54</v>
      </c>
      <c r="E13" s="110"/>
      <c r="F13" s="110"/>
      <c r="G13" s="48"/>
      <c r="H13" s="65">
        <f>'Presupuesto Interno'!H12*1.15</f>
        <v>1416.8</v>
      </c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</row>
    <row r="14" spans="1:41" s="36" customFormat="1" ht="12.75" x14ac:dyDescent="0.2">
      <c r="A14" s="39"/>
      <c r="B14" s="64" t="s">
        <v>16</v>
      </c>
      <c r="C14" s="48"/>
      <c r="D14" s="100" t="s">
        <v>55</v>
      </c>
      <c r="E14" s="100"/>
      <c r="F14" s="100"/>
      <c r="G14" s="48"/>
      <c r="H14" s="65">
        <f>'Presupuesto Interno'!H13*1.25</f>
        <v>1045</v>
      </c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</row>
    <row r="15" spans="1:41" s="36" customFormat="1" ht="12.75" x14ac:dyDescent="0.2">
      <c r="A15" s="39"/>
      <c r="B15" s="64" t="s">
        <v>17</v>
      </c>
      <c r="C15" s="48"/>
      <c r="D15" s="110" t="s">
        <v>56</v>
      </c>
      <c r="E15" s="110"/>
      <c r="F15" s="110"/>
      <c r="G15" s="48"/>
      <c r="H15" s="65">
        <f>'Presupuesto Interno'!H14*1.25</f>
        <v>770</v>
      </c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</row>
    <row r="16" spans="1:41" s="36" customFormat="1" ht="12.75" x14ac:dyDescent="0.2">
      <c r="A16" s="39"/>
      <c r="B16" s="64" t="s">
        <v>18</v>
      </c>
      <c r="C16" s="48"/>
      <c r="D16" s="100" t="s">
        <v>57</v>
      </c>
      <c r="E16" s="100"/>
      <c r="F16" s="100"/>
      <c r="G16" s="48"/>
      <c r="H16" s="65">
        <f>'Presupuesto Interno'!H15*1.25</f>
        <v>770</v>
      </c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</row>
    <row r="17" spans="1:41" s="36" customFormat="1" ht="12.75" x14ac:dyDescent="0.2">
      <c r="A17" s="39"/>
      <c r="B17" s="64" t="s">
        <v>19</v>
      </c>
      <c r="C17" s="48"/>
      <c r="D17" s="110" t="s">
        <v>58</v>
      </c>
      <c r="E17" s="110"/>
      <c r="F17" s="110"/>
      <c r="G17" s="48"/>
      <c r="H17" s="65">
        <f>'Presupuesto Interno'!H16*1.1</f>
        <v>871.2</v>
      </c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</row>
    <row r="18" spans="1:41" s="36" customFormat="1" ht="12.75" x14ac:dyDescent="0.2">
      <c r="A18" s="39"/>
      <c r="B18" s="64" t="s">
        <v>20</v>
      </c>
      <c r="C18" s="48"/>
      <c r="D18" s="100" t="s">
        <v>59</v>
      </c>
      <c r="E18" s="100"/>
      <c r="F18" s="100"/>
      <c r="G18" s="48"/>
      <c r="H18" s="65">
        <f>'Presupuesto Interno'!H17*1.25</f>
        <v>770</v>
      </c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</row>
    <row r="19" spans="1:41" s="36" customFormat="1" ht="12.75" x14ac:dyDescent="0.2">
      <c r="A19" s="39"/>
      <c r="B19" s="64" t="s">
        <v>21</v>
      </c>
      <c r="C19" s="48"/>
      <c r="D19" s="110" t="s">
        <v>60</v>
      </c>
      <c r="E19" s="110"/>
      <c r="F19" s="110"/>
      <c r="G19" s="48"/>
      <c r="H19" s="65">
        <f>'Presupuesto Interno'!H18*1.25</f>
        <v>770</v>
      </c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</row>
    <row r="20" spans="1:41" s="36" customFormat="1" ht="12.75" x14ac:dyDescent="0.2">
      <c r="A20" s="39"/>
      <c r="B20" s="64" t="s">
        <v>62</v>
      </c>
      <c r="C20" s="48"/>
      <c r="D20" s="110" t="s">
        <v>61</v>
      </c>
      <c r="E20" s="110"/>
      <c r="F20" s="110"/>
      <c r="G20" s="48"/>
      <c r="H20" s="65">
        <f>'Presupuesto Interno'!H19*1.25</f>
        <v>1870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</row>
    <row r="21" spans="1:41" s="36" customFormat="1" ht="12.75" x14ac:dyDescent="0.2">
      <c r="A21" s="39"/>
      <c r="B21" s="64"/>
      <c r="C21" s="48"/>
      <c r="D21" s="47"/>
      <c r="E21" s="47"/>
      <c r="F21" s="47"/>
      <c r="G21" s="48"/>
      <c r="H21" s="65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</row>
    <row r="22" spans="1:41" s="28" customFormat="1" ht="15.75" x14ac:dyDescent="0.25">
      <c r="A22" s="53"/>
      <c r="B22" s="62" t="s">
        <v>6</v>
      </c>
      <c r="C22" s="91" t="s">
        <v>23</v>
      </c>
      <c r="D22" s="91"/>
      <c r="E22" s="91"/>
      <c r="F22" s="54"/>
      <c r="G22" s="54"/>
      <c r="H22" s="63">
        <f>'Presupuesto Interno'!H21*1.25</f>
        <v>220</v>
      </c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</row>
    <row r="23" spans="1:41" s="36" customFormat="1" ht="12.75" x14ac:dyDescent="0.2">
      <c r="A23" s="39"/>
      <c r="B23" s="64"/>
      <c r="C23" s="48"/>
      <c r="D23" s="48"/>
      <c r="E23" s="48"/>
      <c r="F23" s="48"/>
      <c r="G23" s="48"/>
      <c r="H23" s="66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</row>
    <row r="24" spans="1:41" s="38" customFormat="1" ht="18.75" x14ac:dyDescent="0.3">
      <c r="A24" s="51"/>
      <c r="B24" s="67"/>
      <c r="C24" s="84" t="s">
        <v>24</v>
      </c>
      <c r="D24" s="84"/>
      <c r="E24" s="84"/>
      <c r="F24" s="84"/>
      <c r="G24" s="85"/>
      <c r="H24" s="68">
        <f>SUM(H12,H22)</f>
        <v>8503</v>
      </c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</row>
    <row r="25" spans="1:41" s="49" customFormat="1" ht="18.75" x14ac:dyDescent="0.3">
      <c r="B25" s="67"/>
      <c r="C25" s="84" t="s">
        <v>25</v>
      </c>
      <c r="D25" s="84"/>
      <c r="E25" s="84"/>
      <c r="F25" s="84"/>
      <c r="G25" s="85"/>
      <c r="H25" s="68">
        <f>H24*1.21</f>
        <v>10288.629999999999</v>
      </c>
    </row>
    <row r="26" spans="1:41" s="49" customFormat="1" x14ac:dyDescent="0.25"/>
    <row r="27" spans="1:41" s="49" customFormat="1" x14ac:dyDescent="0.25"/>
    <row r="28" spans="1:41" s="49" customFormat="1" x14ac:dyDescent="0.25"/>
    <row r="29" spans="1:41" s="49" customFormat="1" x14ac:dyDescent="0.25"/>
    <row r="30" spans="1:41" s="49" customFormat="1" x14ac:dyDescent="0.25"/>
    <row r="31" spans="1:41" s="49" customFormat="1" x14ac:dyDescent="0.25"/>
    <row r="32" spans="1:41" s="49" customFormat="1" x14ac:dyDescent="0.25"/>
    <row r="33" s="49" customFormat="1" x14ac:dyDescent="0.25"/>
    <row r="34" s="49" customFormat="1" x14ac:dyDescent="0.25"/>
    <row r="35" s="49" customFormat="1" x14ac:dyDescent="0.25"/>
    <row r="36" s="49" customFormat="1" x14ac:dyDescent="0.25"/>
    <row r="37" s="49" customFormat="1" x14ac:dyDescent="0.25"/>
    <row r="38" s="49" customFormat="1" x14ac:dyDescent="0.25"/>
    <row r="39" s="49" customFormat="1" x14ac:dyDescent="0.25"/>
    <row r="40" s="49" customFormat="1" x14ac:dyDescent="0.25"/>
    <row r="41" s="49" customFormat="1" x14ac:dyDescent="0.25"/>
    <row r="42" s="49" customFormat="1" x14ac:dyDescent="0.25"/>
    <row r="43" s="49" customFormat="1" x14ac:dyDescent="0.25"/>
    <row r="44" s="49" customFormat="1" x14ac:dyDescent="0.25"/>
    <row r="45" s="49" customFormat="1" x14ac:dyDescent="0.25"/>
    <row r="46" s="49" customFormat="1" x14ac:dyDescent="0.25"/>
    <row r="47" s="49" customFormat="1" x14ac:dyDescent="0.25"/>
    <row r="48" s="49" customFormat="1" x14ac:dyDescent="0.25"/>
    <row r="49" s="49" customFormat="1" x14ac:dyDescent="0.25"/>
    <row r="50" s="49" customFormat="1" x14ac:dyDescent="0.25"/>
    <row r="51" s="49" customFormat="1" x14ac:dyDescent="0.25"/>
    <row r="52" s="49" customFormat="1" x14ac:dyDescent="0.25"/>
    <row r="53" s="49" customFormat="1" x14ac:dyDescent="0.25"/>
    <row r="54" s="49" customFormat="1" x14ac:dyDescent="0.25"/>
    <row r="55" s="49" customFormat="1" x14ac:dyDescent="0.25"/>
    <row r="56" s="49" customFormat="1" x14ac:dyDescent="0.25"/>
    <row r="57" s="49" customFormat="1" x14ac:dyDescent="0.25"/>
    <row r="58" s="49" customFormat="1" x14ac:dyDescent="0.25"/>
    <row r="59" s="49" customFormat="1" x14ac:dyDescent="0.25"/>
    <row r="60" s="49" customFormat="1" x14ac:dyDescent="0.25"/>
    <row r="61" s="49" customFormat="1" x14ac:dyDescent="0.25"/>
    <row r="62" s="49" customFormat="1" x14ac:dyDescent="0.25"/>
    <row r="63" s="49" customFormat="1" x14ac:dyDescent="0.25"/>
    <row r="64" s="49" customFormat="1" x14ac:dyDescent="0.25"/>
    <row r="65" s="49" customFormat="1" x14ac:dyDescent="0.25"/>
    <row r="66" s="49" customFormat="1" x14ac:dyDescent="0.25"/>
    <row r="67" s="49" customFormat="1" x14ac:dyDescent="0.25"/>
    <row r="68" s="49" customFormat="1" x14ac:dyDescent="0.25"/>
    <row r="69" s="49" customFormat="1" x14ac:dyDescent="0.25"/>
    <row r="70" s="49" customFormat="1" x14ac:dyDescent="0.25"/>
    <row r="71" s="49" customFormat="1" x14ac:dyDescent="0.25"/>
    <row r="72" s="49" customFormat="1" x14ac:dyDescent="0.25"/>
    <row r="73" s="49" customFormat="1" x14ac:dyDescent="0.25"/>
    <row r="74" s="49" customFormat="1" x14ac:dyDescent="0.25"/>
    <row r="75" s="49" customFormat="1" x14ac:dyDescent="0.25"/>
    <row r="76" s="49" customFormat="1" x14ac:dyDescent="0.25"/>
    <row r="77" s="49" customFormat="1" x14ac:dyDescent="0.25"/>
    <row r="78" s="49" customFormat="1" x14ac:dyDescent="0.25"/>
    <row r="79" s="49" customFormat="1" x14ac:dyDescent="0.25"/>
    <row r="80" s="49" customFormat="1" x14ac:dyDescent="0.25"/>
    <row r="81" s="49" customFormat="1" x14ac:dyDescent="0.25"/>
    <row r="82" s="49" customFormat="1" x14ac:dyDescent="0.25"/>
    <row r="83" s="49" customFormat="1" x14ac:dyDescent="0.25"/>
    <row r="84" s="49" customFormat="1" x14ac:dyDescent="0.25"/>
    <row r="85" s="49" customFormat="1" x14ac:dyDescent="0.25"/>
    <row r="86" s="49" customFormat="1" x14ac:dyDescent="0.25"/>
    <row r="87" s="49" customFormat="1" x14ac:dyDescent="0.25"/>
    <row r="88" s="49" customFormat="1" x14ac:dyDescent="0.25"/>
    <row r="89" s="49" customFormat="1" x14ac:dyDescent="0.25"/>
    <row r="90" s="49" customFormat="1" x14ac:dyDescent="0.25"/>
    <row r="91" s="49" customFormat="1" x14ac:dyDescent="0.25"/>
    <row r="92" s="49" customFormat="1" x14ac:dyDescent="0.25"/>
    <row r="93" s="49" customFormat="1" x14ac:dyDescent="0.25"/>
    <row r="94" s="49" customFormat="1" x14ac:dyDescent="0.25"/>
    <row r="95" s="49" customFormat="1" x14ac:dyDescent="0.25"/>
    <row r="96" s="49" customFormat="1" x14ac:dyDescent="0.25"/>
    <row r="97" s="49" customFormat="1" x14ac:dyDescent="0.25"/>
    <row r="98" s="49" customFormat="1" x14ac:dyDescent="0.25"/>
    <row r="99" s="49" customFormat="1" x14ac:dyDescent="0.25"/>
    <row r="100" s="49" customFormat="1" x14ac:dyDescent="0.25"/>
    <row r="101" s="49" customFormat="1" x14ac:dyDescent="0.25"/>
    <row r="102" s="49" customFormat="1" x14ac:dyDescent="0.25"/>
    <row r="103" s="49" customFormat="1" x14ac:dyDescent="0.25"/>
    <row r="104" s="49" customFormat="1" x14ac:dyDescent="0.25"/>
    <row r="105" s="49" customFormat="1" x14ac:dyDescent="0.25"/>
    <row r="106" s="49" customFormat="1" x14ac:dyDescent="0.25"/>
    <row r="107" s="49" customFormat="1" x14ac:dyDescent="0.25"/>
    <row r="108" s="49" customFormat="1" x14ac:dyDescent="0.25"/>
    <row r="109" s="49" customFormat="1" x14ac:dyDescent="0.25"/>
    <row r="110" s="49" customFormat="1" x14ac:dyDescent="0.25"/>
    <row r="111" s="49" customFormat="1" x14ac:dyDescent="0.25"/>
    <row r="112" s="49" customFormat="1" x14ac:dyDescent="0.25"/>
    <row r="113" s="49" customFormat="1" x14ac:dyDescent="0.25"/>
    <row r="114" s="49" customFormat="1" x14ac:dyDescent="0.25"/>
    <row r="115" s="49" customFormat="1" x14ac:dyDescent="0.25"/>
    <row r="116" s="49" customFormat="1" x14ac:dyDescent="0.25"/>
    <row r="117" s="49" customFormat="1" x14ac:dyDescent="0.25"/>
    <row r="118" s="49" customFormat="1" x14ac:dyDescent="0.25"/>
    <row r="119" s="49" customFormat="1" x14ac:dyDescent="0.25"/>
    <row r="120" s="49" customFormat="1" x14ac:dyDescent="0.25"/>
    <row r="121" s="49" customFormat="1" x14ac:dyDescent="0.25"/>
    <row r="122" s="49" customFormat="1" x14ac:dyDescent="0.25"/>
    <row r="123" s="49" customFormat="1" x14ac:dyDescent="0.25"/>
    <row r="124" s="49" customFormat="1" x14ac:dyDescent="0.25"/>
    <row r="125" s="49" customFormat="1" x14ac:dyDescent="0.25"/>
    <row r="126" s="49" customFormat="1" x14ac:dyDescent="0.25"/>
    <row r="127" s="49" customFormat="1" x14ac:dyDescent="0.25"/>
    <row r="128" s="49" customFormat="1" x14ac:dyDescent="0.25"/>
    <row r="129" s="49" customFormat="1" x14ac:dyDescent="0.25"/>
    <row r="130" s="49" customFormat="1" x14ac:dyDescent="0.25"/>
    <row r="131" s="49" customFormat="1" x14ac:dyDescent="0.25"/>
    <row r="132" s="49" customFormat="1" x14ac:dyDescent="0.25"/>
    <row r="133" s="49" customFormat="1" x14ac:dyDescent="0.25"/>
    <row r="134" s="49" customFormat="1" x14ac:dyDescent="0.25"/>
    <row r="135" s="49" customFormat="1" x14ac:dyDescent="0.25"/>
    <row r="136" s="49" customFormat="1" x14ac:dyDescent="0.25"/>
    <row r="137" s="49" customFormat="1" x14ac:dyDescent="0.25"/>
    <row r="138" s="49" customFormat="1" x14ac:dyDescent="0.25"/>
    <row r="139" s="49" customFormat="1" x14ac:dyDescent="0.25"/>
    <row r="140" s="49" customFormat="1" x14ac:dyDescent="0.25"/>
    <row r="141" s="49" customFormat="1" x14ac:dyDescent="0.25"/>
    <row r="142" s="49" customFormat="1" x14ac:dyDescent="0.25"/>
    <row r="143" s="49" customFormat="1" x14ac:dyDescent="0.25"/>
    <row r="144" s="49" customFormat="1" x14ac:dyDescent="0.25"/>
    <row r="145" s="49" customFormat="1" x14ac:dyDescent="0.25"/>
    <row r="146" s="49" customFormat="1" x14ac:dyDescent="0.25"/>
    <row r="147" s="49" customFormat="1" x14ac:dyDescent="0.25"/>
    <row r="148" s="49" customFormat="1" x14ac:dyDescent="0.25"/>
    <row r="149" s="49" customFormat="1" x14ac:dyDescent="0.25"/>
    <row r="150" s="49" customFormat="1" x14ac:dyDescent="0.25"/>
    <row r="151" s="49" customFormat="1" x14ac:dyDescent="0.25"/>
    <row r="152" s="49" customFormat="1" x14ac:dyDescent="0.25"/>
    <row r="153" s="49" customFormat="1" x14ac:dyDescent="0.25"/>
    <row r="154" s="49" customFormat="1" x14ac:dyDescent="0.25"/>
    <row r="155" s="49" customFormat="1" x14ac:dyDescent="0.25"/>
    <row r="156" s="49" customFormat="1" x14ac:dyDescent="0.25"/>
    <row r="157" s="49" customFormat="1" x14ac:dyDescent="0.25"/>
    <row r="158" s="49" customFormat="1" x14ac:dyDescent="0.25"/>
    <row r="159" s="49" customFormat="1" x14ac:dyDescent="0.25"/>
    <row r="160" s="49" customFormat="1" x14ac:dyDescent="0.25"/>
    <row r="161" s="49" customFormat="1" x14ac:dyDescent="0.25"/>
    <row r="162" s="49" customFormat="1" x14ac:dyDescent="0.25"/>
    <row r="163" s="49" customFormat="1" x14ac:dyDescent="0.25"/>
    <row r="164" s="49" customFormat="1" x14ac:dyDescent="0.25"/>
    <row r="165" s="49" customFormat="1" x14ac:dyDescent="0.25"/>
    <row r="166" s="49" customFormat="1" x14ac:dyDescent="0.25"/>
    <row r="167" s="49" customFormat="1" x14ac:dyDescent="0.25"/>
    <row r="168" s="49" customFormat="1" x14ac:dyDescent="0.25"/>
    <row r="169" s="49" customFormat="1" x14ac:dyDescent="0.25"/>
    <row r="170" s="49" customFormat="1" x14ac:dyDescent="0.25"/>
    <row r="171" s="49" customFormat="1" x14ac:dyDescent="0.25"/>
    <row r="172" s="49" customFormat="1" x14ac:dyDescent="0.25"/>
    <row r="173" s="49" customFormat="1" x14ac:dyDescent="0.25"/>
    <row r="174" s="49" customFormat="1" x14ac:dyDescent="0.25"/>
    <row r="175" s="49" customFormat="1" x14ac:dyDescent="0.25"/>
    <row r="176" s="49" customFormat="1" x14ac:dyDescent="0.25"/>
    <row r="177" s="49" customFormat="1" x14ac:dyDescent="0.25"/>
    <row r="178" s="49" customFormat="1" x14ac:dyDescent="0.25"/>
    <row r="179" s="49" customFormat="1" x14ac:dyDescent="0.25"/>
    <row r="180" s="49" customFormat="1" x14ac:dyDescent="0.25"/>
    <row r="181" s="49" customFormat="1" x14ac:dyDescent="0.25"/>
    <row r="182" s="49" customFormat="1" x14ac:dyDescent="0.25"/>
    <row r="183" s="49" customFormat="1" x14ac:dyDescent="0.25"/>
    <row r="184" s="49" customFormat="1" x14ac:dyDescent="0.25"/>
    <row r="185" s="49" customFormat="1" x14ac:dyDescent="0.25"/>
    <row r="186" s="49" customFormat="1" x14ac:dyDescent="0.25"/>
    <row r="187" s="49" customFormat="1" x14ac:dyDescent="0.25"/>
    <row r="188" s="49" customFormat="1" x14ac:dyDescent="0.25"/>
    <row r="189" s="49" customFormat="1" x14ac:dyDescent="0.25"/>
    <row r="190" s="49" customFormat="1" x14ac:dyDescent="0.25"/>
    <row r="191" s="49" customFormat="1" x14ac:dyDescent="0.25"/>
    <row r="192" s="49" customFormat="1" x14ac:dyDescent="0.25"/>
    <row r="193" s="49" customFormat="1" x14ac:dyDescent="0.25"/>
    <row r="194" s="49" customFormat="1" x14ac:dyDescent="0.25"/>
    <row r="195" s="49" customFormat="1" x14ac:dyDescent="0.25"/>
    <row r="196" s="49" customFormat="1" x14ac:dyDescent="0.25"/>
    <row r="197" s="49" customFormat="1" x14ac:dyDescent="0.25"/>
    <row r="198" s="49" customFormat="1" x14ac:dyDescent="0.25"/>
    <row r="199" s="49" customFormat="1" x14ac:dyDescent="0.25"/>
    <row r="200" s="49" customFormat="1" x14ac:dyDescent="0.25"/>
    <row r="201" s="49" customFormat="1" x14ac:dyDescent="0.25"/>
    <row r="202" s="49" customFormat="1" x14ac:dyDescent="0.25"/>
    <row r="203" s="49" customFormat="1" x14ac:dyDescent="0.25"/>
    <row r="204" s="49" customFormat="1" x14ac:dyDescent="0.25"/>
    <row r="205" s="49" customFormat="1" x14ac:dyDescent="0.25"/>
    <row r="206" s="49" customFormat="1" x14ac:dyDescent="0.25"/>
    <row r="207" s="49" customFormat="1" x14ac:dyDescent="0.25"/>
    <row r="208" s="49" customFormat="1" x14ac:dyDescent="0.25"/>
    <row r="209" s="49" customFormat="1" x14ac:dyDescent="0.25"/>
    <row r="210" s="49" customFormat="1" x14ac:dyDescent="0.25"/>
    <row r="211" s="49" customFormat="1" x14ac:dyDescent="0.25"/>
    <row r="212" s="49" customFormat="1" x14ac:dyDescent="0.25"/>
    <row r="213" s="49" customFormat="1" x14ac:dyDescent="0.25"/>
    <row r="214" s="49" customFormat="1" x14ac:dyDescent="0.25"/>
    <row r="215" s="49" customFormat="1" x14ac:dyDescent="0.25"/>
    <row r="216" s="49" customFormat="1" x14ac:dyDescent="0.25"/>
    <row r="217" s="49" customFormat="1" x14ac:dyDescent="0.25"/>
    <row r="218" s="49" customFormat="1" x14ac:dyDescent="0.25"/>
    <row r="219" s="49" customFormat="1" x14ac:dyDescent="0.25"/>
    <row r="220" s="49" customFormat="1" x14ac:dyDescent="0.25"/>
    <row r="221" s="49" customFormat="1" x14ac:dyDescent="0.25"/>
    <row r="222" s="49" customFormat="1" x14ac:dyDescent="0.25"/>
    <row r="223" s="49" customFormat="1" x14ac:dyDescent="0.25"/>
    <row r="224" s="49" customFormat="1" x14ac:dyDescent="0.25"/>
    <row r="225" s="49" customFormat="1" x14ac:dyDescent="0.25"/>
    <row r="226" s="49" customFormat="1" x14ac:dyDescent="0.25"/>
    <row r="227" s="49" customFormat="1" x14ac:dyDescent="0.25"/>
    <row r="228" s="49" customFormat="1" x14ac:dyDescent="0.25"/>
    <row r="229" s="49" customFormat="1" x14ac:dyDescent="0.25"/>
    <row r="230" s="49" customFormat="1" x14ac:dyDescent="0.25"/>
    <row r="231" s="49" customFormat="1" x14ac:dyDescent="0.25"/>
    <row r="232" s="49" customFormat="1" x14ac:dyDescent="0.25"/>
    <row r="233" s="49" customFormat="1" x14ac:dyDescent="0.25"/>
    <row r="234" s="49" customFormat="1" x14ac:dyDescent="0.25"/>
    <row r="235" s="49" customFormat="1" x14ac:dyDescent="0.25"/>
    <row r="236" s="49" customFormat="1" x14ac:dyDescent="0.25"/>
    <row r="237" s="49" customFormat="1" x14ac:dyDescent="0.25"/>
    <row r="238" s="49" customFormat="1" x14ac:dyDescent="0.25"/>
    <row r="239" s="49" customFormat="1" x14ac:dyDescent="0.25"/>
    <row r="240" s="49" customFormat="1" x14ac:dyDescent="0.25"/>
    <row r="241" s="49" customFormat="1" x14ac:dyDescent="0.25"/>
    <row r="242" s="49" customFormat="1" x14ac:dyDescent="0.25"/>
    <row r="243" s="49" customFormat="1" x14ac:dyDescent="0.25"/>
    <row r="244" s="49" customFormat="1" x14ac:dyDescent="0.25"/>
    <row r="245" s="49" customFormat="1" x14ac:dyDescent="0.25"/>
    <row r="246" s="49" customFormat="1" x14ac:dyDescent="0.25"/>
    <row r="247" s="49" customFormat="1" x14ac:dyDescent="0.25"/>
    <row r="248" s="49" customFormat="1" x14ac:dyDescent="0.25"/>
    <row r="249" s="49" customFormat="1" x14ac:dyDescent="0.25"/>
    <row r="250" s="49" customFormat="1" x14ac:dyDescent="0.25"/>
    <row r="251" s="49" customFormat="1" x14ac:dyDescent="0.25"/>
    <row r="252" s="49" customFormat="1" x14ac:dyDescent="0.25"/>
    <row r="253" s="49" customFormat="1" x14ac:dyDescent="0.25"/>
    <row r="254" s="49" customFormat="1" x14ac:dyDescent="0.25"/>
    <row r="255" s="49" customFormat="1" x14ac:dyDescent="0.25"/>
    <row r="256" s="49" customFormat="1" x14ac:dyDescent="0.25"/>
    <row r="257" spans="2:7" s="49" customFormat="1" x14ac:dyDescent="0.25"/>
    <row r="258" spans="2:7" s="49" customFormat="1" x14ac:dyDescent="0.25"/>
    <row r="259" spans="2:7" s="49" customFormat="1" x14ac:dyDescent="0.25"/>
    <row r="260" spans="2:7" s="49" customFormat="1" x14ac:dyDescent="0.25"/>
    <row r="261" spans="2:7" s="49" customFormat="1" x14ac:dyDescent="0.25"/>
    <row r="262" spans="2:7" s="49" customFormat="1" x14ac:dyDescent="0.25"/>
    <row r="263" spans="2:7" s="49" customFormat="1" x14ac:dyDescent="0.25"/>
    <row r="264" spans="2:7" s="49" customFormat="1" x14ac:dyDescent="0.25"/>
    <row r="265" spans="2:7" x14ac:dyDescent="0.25">
      <c r="B265" s="27"/>
      <c r="C265" s="27"/>
      <c r="D265" s="27"/>
      <c r="E265" s="27"/>
      <c r="F265" s="27"/>
      <c r="G265" s="27"/>
    </row>
  </sheetData>
  <mergeCells count="20">
    <mergeCell ref="D20:F20"/>
    <mergeCell ref="C11:G11"/>
    <mergeCell ref="C24:G24"/>
    <mergeCell ref="C4:E4"/>
    <mergeCell ref="C5:E5"/>
    <mergeCell ref="B10:H10"/>
    <mergeCell ref="D13:F13"/>
    <mergeCell ref="D14:F14"/>
    <mergeCell ref="D15:F15"/>
    <mergeCell ref="D16:F16"/>
    <mergeCell ref="D17:F17"/>
    <mergeCell ref="D18:F18"/>
    <mergeCell ref="D19:F19"/>
    <mergeCell ref="C25:G25"/>
    <mergeCell ref="B7:E7"/>
    <mergeCell ref="B2:G2"/>
    <mergeCell ref="C22:E22"/>
    <mergeCell ref="C12:D12"/>
    <mergeCell ref="B6:E6"/>
    <mergeCell ref="C3:E3"/>
  </mergeCells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9A864-BC40-4457-B556-0C1EC7D9AC7E}">
  <dimension ref="A1:U182"/>
  <sheetViews>
    <sheetView workbookViewId="0">
      <selection activeCell="H12" sqref="H12"/>
    </sheetView>
  </sheetViews>
  <sheetFormatPr baseColWidth="10" defaultColWidth="11.42578125" defaultRowHeight="15" x14ac:dyDescent="0.25"/>
  <cols>
    <col min="1" max="1" width="11.42578125" style="49"/>
    <col min="2" max="2" width="11.42578125" style="55"/>
    <col min="3" max="3" width="11.42578125" style="49" customWidth="1"/>
    <col min="4" max="5" width="11.42578125" style="49"/>
    <col min="6" max="6" width="13" style="49" bestFit="1" customWidth="1"/>
    <col min="7" max="7" width="1.7109375" style="49" hidden="1" customWidth="1"/>
    <col min="8" max="8" width="17.85546875" style="33" customWidth="1"/>
    <col min="9" max="9" width="12.7109375" style="49" customWidth="1"/>
    <col min="10" max="10" width="15" style="49" bestFit="1" customWidth="1"/>
    <col min="11" max="11" width="62" style="49" customWidth="1"/>
    <col min="12" max="12" width="11.7109375" style="49" bestFit="1" customWidth="1"/>
    <col min="13" max="21" width="11.42578125" style="49"/>
  </cols>
  <sheetData>
    <row r="1" spans="1:21" s="27" customFormat="1" x14ac:dyDescent="0.25">
      <c r="A1" s="49"/>
      <c r="B1" s="55"/>
      <c r="C1" s="49"/>
      <c r="D1" s="49"/>
      <c r="E1" s="49"/>
      <c r="F1" s="49"/>
      <c r="G1" s="49"/>
      <c r="H1" s="56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s="49" customFormat="1" x14ac:dyDescent="0.25">
      <c r="B2" s="88" t="s">
        <v>26</v>
      </c>
      <c r="C2" s="89"/>
      <c r="D2" s="89"/>
      <c r="E2" s="89"/>
      <c r="F2" s="89"/>
      <c r="G2" s="107"/>
      <c r="H2" s="56"/>
    </row>
    <row r="3" spans="1:21" s="49" customFormat="1" x14ac:dyDescent="0.25">
      <c r="B3" s="46" t="s">
        <v>1</v>
      </c>
      <c r="C3" s="92" t="s">
        <v>2</v>
      </c>
      <c r="D3" s="92"/>
      <c r="E3" s="92"/>
      <c r="F3" s="44" t="s">
        <v>3</v>
      </c>
      <c r="G3" s="80" t="s">
        <v>4</v>
      </c>
      <c r="H3" s="56"/>
    </row>
    <row r="4" spans="1:21" s="49" customFormat="1" x14ac:dyDescent="0.25">
      <c r="B4" s="45" t="s">
        <v>5</v>
      </c>
      <c r="C4" s="95" t="s">
        <v>7</v>
      </c>
      <c r="D4" s="95"/>
      <c r="E4" s="95"/>
      <c r="F4" s="79">
        <f>H11</f>
        <v>5324</v>
      </c>
      <c r="G4" s="78">
        <f>F4/$F$6</f>
        <v>0.96799999999999997</v>
      </c>
    </row>
    <row r="5" spans="1:21" s="49" customFormat="1" x14ac:dyDescent="0.25">
      <c r="B5" s="45" t="s">
        <v>6</v>
      </c>
      <c r="C5" s="95" t="s">
        <v>8</v>
      </c>
      <c r="D5" s="95"/>
      <c r="E5" s="95"/>
      <c r="F5" s="79">
        <f>H21</f>
        <v>176</v>
      </c>
      <c r="G5" s="78">
        <f>F5/$F$6</f>
        <v>3.2000000000000001E-2</v>
      </c>
    </row>
    <row r="6" spans="1:21" s="49" customFormat="1" x14ac:dyDescent="0.25">
      <c r="B6" s="108" t="s">
        <v>27</v>
      </c>
      <c r="C6" s="108"/>
      <c r="D6" s="108"/>
      <c r="E6" s="108"/>
      <c r="F6" s="109">
        <f>SUM(F4:F5)</f>
        <v>5500</v>
      </c>
      <c r="G6" s="83"/>
      <c r="H6" s="56"/>
    </row>
    <row r="7" spans="1:21" s="49" customFormat="1" x14ac:dyDescent="0.25">
      <c r="B7" s="55"/>
      <c r="H7" s="56"/>
    </row>
    <row r="8" spans="1:21" s="49" customFormat="1" x14ac:dyDescent="0.25">
      <c r="B8" s="55"/>
      <c r="H8" s="56"/>
    </row>
    <row r="9" spans="1:21" s="57" customFormat="1" ht="21" x14ac:dyDescent="0.35">
      <c r="B9" s="103" t="s">
        <v>28</v>
      </c>
      <c r="C9" s="104"/>
      <c r="D9" s="104"/>
      <c r="E9" s="104"/>
      <c r="F9" s="104"/>
      <c r="G9" s="104"/>
      <c r="H9" s="105"/>
    </row>
    <row r="10" spans="1:21" s="51" customFormat="1" ht="18.75" x14ac:dyDescent="0.3">
      <c r="B10" s="60" t="s">
        <v>1</v>
      </c>
      <c r="C10" s="106" t="s">
        <v>2</v>
      </c>
      <c r="D10" s="106"/>
      <c r="E10" s="106"/>
      <c r="F10" s="106"/>
      <c r="G10" s="106"/>
      <c r="H10" s="69" t="s">
        <v>12</v>
      </c>
    </row>
    <row r="11" spans="1:21" s="36" customFormat="1" ht="15.75" x14ac:dyDescent="0.25">
      <c r="A11" s="39"/>
      <c r="B11" s="62" t="s">
        <v>5</v>
      </c>
      <c r="C11" s="102" t="s">
        <v>7</v>
      </c>
      <c r="D11" s="102"/>
      <c r="E11" s="59"/>
      <c r="F11" s="59"/>
      <c r="G11" s="47"/>
      <c r="H11" s="70">
        <f>SUM(H12:H18)</f>
        <v>5324</v>
      </c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</row>
    <row r="12" spans="1:21" s="36" customFormat="1" ht="15" customHeight="1" x14ac:dyDescent="0.2">
      <c r="A12" s="39"/>
      <c r="B12" s="64" t="s">
        <v>13</v>
      </c>
      <c r="C12" s="47"/>
      <c r="D12" s="110" t="s">
        <v>54</v>
      </c>
      <c r="E12" s="110"/>
      <c r="F12" s="110"/>
      <c r="G12" s="47"/>
      <c r="H12" s="71">
        <f>Realización!E5</f>
        <v>1232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 spans="1:21" s="36" customFormat="1" ht="15" customHeight="1" x14ac:dyDescent="0.2">
      <c r="A13" s="39"/>
      <c r="B13" s="64" t="s">
        <v>14</v>
      </c>
      <c r="C13" s="47"/>
      <c r="D13" s="100" t="s">
        <v>55</v>
      </c>
      <c r="E13" s="100"/>
      <c r="F13" s="100"/>
      <c r="G13" s="47"/>
      <c r="H13" s="71">
        <f>Realización!E11</f>
        <v>836</v>
      </c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</row>
    <row r="14" spans="1:21" s="36" customFormat="1" ht="15" customHeight="1" x14ac:dyDescent="0.2">
      <c r="A14" s="39"/>
      <c r="B14" s="64" t="s">
        <v>22</v>
      </c>
      <c r="C14" s="47"/>
      <c r="D14" s="110" t="s">
        <v>56</v>
      </c>
      <c r="E14" s="110"/>
      <c r="F14" s="110"/>
      <c r="G14" s="47"/>
      <c r="H14" s="71">
        <f>Realización!E17</f>
        <v>616</v>
      </c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</row>
    <row r="15" spans="1:21" s="36" customFormat="1" ht="15" customHeight="1" x14ac:dyDescent="0.2">
      <c r="A15" s="39"/>
      <c r="B15" s="64" t="s">
        <v>29</v>
      </c>
      <c r="C15" s="47"/>
      <c r="D15" s="100" t="s">
        <v>57</v>
      </c>
      <c r="E15" s="100"/>
      <c r="F15" s="100"/>
      <c r="G15" s="47"/>
      <c r="H15" s="71">
        <f>Realización!E23</f>
        <v>616</v>
      </c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</row>
    <row r="16" spans="1:21" s="36" customFormat="1" ht="15" customHeight="1" x14ac:dyDescent="0.2">
      <c r="A16" s="39"/>
      <c r="B16" s="64" t="s">
        <v>63</v>
      </c>
      <c r="C16" s="47"/>
      <c r="D16" s="110" t="s">
        <v>58</v>
      </c>
      <c r="E16" s="110"/>
      <c r="F16" s="110"/>
      <c r="G16" s="47"/>
      <c r="H16" s="71">
        <f>Realización!E29</f>
        <v>792</v>
      </c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</row>
    <row r="17" spans="1:21" s="36" customFormat="1" ht="15" customHeight="1" x14ac:dyDescent="0.2">
      <c r="A17" s="39"/>
      <c r="B17" s="64" t="s">
        <v>64</v>
      </c>
      <c r="C17" s="47"/>
      <c r="D17" s="100" t="s">
        <v>59</v>
      </c>
      <c r="E17" s="100"/>
      <c r="F17" s="100"/>
      <c r="G17" s="47"/>
      <c r="H17" s="71">
        <f>Realización!E35</f>
        <v>616</v>
      </c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</row>
    <row r="18" spans="1:21" s="36" customFormat="1" ht="15" customHeight="1" x14ac:dyDescent="0.2">
      <c r="A18" s="39"/>
      <c r="B18" s="64" t="s">
        <v>65</v>
      </c>
      <c r="C18" s="47"/>
      <c r="D18" s="110" t="s">
        <v>60</v>
      </c>
      <c r="E18" s="110"/>
      <c r="F18" s="110"/>
      <c r="G18" s="47"/>
      <c r="H18" s="71">
        <f>Realización!E41</f>
        <v>616</v>
      </c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</row>
    <row r="19" spans="1:21" s="36" customFormat="1" ht="15" customHeight="1" x14ac:dyDescent="0.2">
      <c r="A19" s="39"/>
      <c r="B19" s="64" t="s">
        <v>66</v>
      </c>
      <c r="C19" s="47"/>
      <c r="D19" s="110" t="s">
        <v>61</v>
      </c>
      <c r="E19" s="110"/>
      <c r="F19" s="110"/>
      <c r="G19" s="47"/>
      <c r="H19" s="71">
        <f>Realización!E47</f>
        <v>1496</v>
      </c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</row>
    <row r="20" spans="1:21" s="36" customFormat="1" ht="12.75" x14ac:dyDescent="0.2">
      <c r="A20" s="39"/>
      <c r="B20" s="64"/>
      <c r="C20" s="47"/>
      <c r="D20" s="47"/>
      <c r="E20" s="47"/>
      <c r="F20" s="47"/>
      <c r="G20" s="47"/>
      <c r="H20" s="71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</row>
    <row r="21" spans="1:21" s="28" customFormat="1" ht="15.75" x14ac:dyDescent="0.25">
      <c r="A21" s="53"/>
      <c r="B21" s="62" t="s">
        <v>6</v>
      </c>
      <c r="C21" s="102" t="s">
        <v>23</v>
      </c>
      <c r="D21" s="102"/>
      <c r="E21" s="102"/>
      <c r="F21" s="59"/>
      <c r="G21" s="59"/>
      <c r="H21" s="70">
        <f>Seguimiento!E6+Seguimiento!E11</f>
        <v>176</v>
      </c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</row>
    <row r="22" spans="1:21" s="36" customFormat="1" ht="12.75" x14ac:dyDescent="0.2">
      <c r="A22" s="39"/>
      <c r="B22" s="64"/>
      <c r="C22" s="47"/>
      <c r="D22" s="47"/>
      <c r="E22" s="47"/>
      <c r="F22" s="47"/>
      <c r="G22" s="47"/>
      <c r="H22" s="72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</row>
    <row r="23" spans="1:21" s="29" customFormat="1" ht="18.75" x14ac:dyDescent="0.3">
      <c r="A23" s="58"/>
      <c r="B23" s="73"/>
      <c r="C23" s="101" t="s">
        <v>30</v>
      </c>
      <c r="D23" s="101"/>
      <c r="E23" s="101"/>
      <c r="F23" s="74"/>
      <c r="G23" s="74"/>
      <c r="H23" s="75">
        <f>SUM(H11,H21)</f>
        <v>5500</v>
      </c>
      <c r="I23" s="58"/>
      <c r="J23" s="82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</row>
    <row r="24" spans="1:21" s="49" customFormat="1" x14ac:dyDescent="0.25">
      <c r="B24" s="55"/>
      <c r="H24" s="56"/>
    </row>
    <row r="25" spans="1:21" s="49" customFormat="1" x14ac:dyDescent="0.25">
      <c r="B25" s="55"/>
      <c r="H25" s="56"/>
    </row>
    <row r="26" spans="1:21" s="49" customFormat="1" x14ac:dyDescent="0.25">
      <c r="B26" s="55"/>
      <c r="H26" s="56"/>
    </row>
    <row r="27" spans="1:21" s="49" customFormat="1" x14ac:dyDescent="0.25">
      <c r="B27" s="55"/>
      <c r="H27" s="56"/>
    </row>
    <row r="28" spans="1:21" s="49" customFormat="1" x14ac:dyDescent="0.25">
      <c r="B28" s="55"/>
      <c r="H28" s="56"/>
    </row>
    <row r="29" spans="1:21" s="49" customFormat="1" x14ac:dyDescent="0.25">
      <c r="B29" s="55"/>
      <c r="H29" s="56"/>
    </row>
    <row r="30" spans="1:21" s="49" customFormat="1" x14ac:dyDescent="0.25">
      <c r="B30" s="55"/>
      <c r="H30" s="56"/>
    </row>
    <row r="31" spans="1:21" s="49" customFormat="1" x14ac:dyDescent="0.25">
      <c r="B31" s="55"/>
      <c r="H31" s="56"/>
    </row>
    <row r="32" spans="1:21" s="49" customFormat="1" x14ac:dyDescent="0.25">
      <c r="B32" s="55"/>
      <c r="H32" s="56"/>
    </row>
    <row r="33" spans="2:8" s="49" customFormat="1" x14ac:dyDescent="0.25">
      <c r="B33" s="55"/>
      <c r="H33" s="56"/>
    </row>
    <row r="34" spans="2:8" s="49" customFormat="1" x14ac:dyDescent="0.25">
      <c r="B34" s="55"/>
      <c r="H34" s="56"/>
    </row>
    <row r="35" spans="2:8" s="49" customFormat="1" x14ac:dyDescent="0.25">
      <c r="B35" s="55"/>
      <c r="H35" s="56"/>
    </row>
    <row r="36" spans="2:8" s="49" customFormat="1" x14ac:dyDescent="0.25">
      <c r="B36" s="55"/>
      <c r="H36" s="56"/>
    </row>
    <row r="37" spans="2:8" s="49" customFormat="1" x14ac:dyDescent="0.25">
      <c r="B37" s="55"/>
      <c r="H37" s="56"/>
    </row>
    <row r="38" spans="2:8" s="49" customFormat="1" x14ac:dyDescent="0.25">
      <c r="B38" s="55"/>
      <c r="H38" s="56"/>
    </row>
    <row r="39" spans="2:8" s="49" customFormat="1" x14ac:dyDescent="0.25">
      <c r="B39" s="55"/>
      <c r="H39" s="56"/>
    </row>
    <row r="40" spans="2:8" s="49" customFormat="1" x14ac:dyDescent="0.25">
      <c r="B40" s="55"/>
      <c r="H40" s="56"/>
    </row>
    <row r="41" spans="2:8" s="49" customFormat="1" x14ac:dyDescent="0.25">
      <c r="B41" s="55"/>
      <c r="H41" s="56"/>
    </row>
    <row r="42" spans="2:8" s="49" customFormat="1" x14ac:dyDescent="0.25">
      <c r="B42" s="55"/>
      <c r="H42" s="56"/>
    </row>
    <row r="43" spans="2:8" s="49" customFormat="1" x14ac:dyDescent="0.25">
      <c r="B43" s="55"/>
      <c r="H43" s="56"/>
    </row>
    <row r="44" spans="2:8" s="49" customFormat="1" x14ac:dyDescent="0.25">
      <c r="B44" s="55"/>
      <c r="H44" s="56"/>
    </row>
    <row r="45" spans="2:8" s="49" customFormat="1" x14ac:dyDescent="0.25">
      <c r="B45" s="55"/>
      <c r="H45" s="56"/>
    </row>
    <row r="46" spans="2:8" s="49" customFormat="1" x14ac:dyDescent="0.25">
      <c r="B46" s="55"/>
      <c r="H46" s="56"/>
    </row>
    <row r="47" spans="2:8" s="49" customFormat="1" x14ac:dyDescent="0.25">
      <c r="B47" s="55"/>
      <c r="H47" s="56"/>
    </row>
    <row r="48" spans="2:8" s="49" customFormat="1" x14ac:dyDescent="0.25">
      <c r="B48" s="55"/>
      <c r="H48" s="56"/>
    </row>
    <row r="49" spans="2:8" s="49" customFormat="1" x14ac:dyDescent="0.25">
      <c r="B49" s="55"/>
      <c r="H49" s="56"/>
    </row>
    <row r="50" spans="2:8" s="49" customFormat="1" x14ac:dyDescent="0.25">
      <c r="B50" s="55"/>
      <c r="H50" s="56"/>
    </row>
    <row r="51" spans="2:8" s="49" customFormat="1" x14ac:dyDescent="0.25">
      <c r="B51" s="55"/>
      <c r="H51" s="56"/>
    </row>
    <row r="52" spans="2:8" s="49" customFormat="1" x14ac:dyDescent="0.25">
      <c r="B52" s="55"/>
      <c r="H52" s="56"/>
    </row>
    <row r="53" spans="2:8" s="49" customFormat="1" x14ac:dyDescent="0.25">
      <c r="B53" s="55"/>
      <c r="H53" s="56"/>
    </row>
    <row r="54" spans="2:8" s="49" customFormat="1" x14ac:dyDescent="0.25">
      <c r="B54" s="55"/>
      <c r="H54" s="56"/>
    </row>
    <row r="55" spans="2:8" s="49" customFormat="1" x14ac:dyDescent="0.25">
      <c r="B55" s="55"/>
      <c r="H55" s="56"/>
    </row>
    <row r="56" spans="2:8" s="49" customFormat="1" x14ac:dyDescent="0.25">
      <c r="B56" s="55"/>
      <c r="H56" s="56"/>
    </row>
    <row r="57" spans="2:8" s="49" customFormat="1" x14ac:dyDescent="0.25">
      <c r="B57" s="55"/>
      <c r="H57" s="56"/>
    </row>
    <row r="58" spans="2:8" s="49" customFormat="1" x14ac:dyDescent="0.25">
      <c r="B58" s="55"/>
      <c r="H58" s="56"/>
    </row>
    <row r="59" spans="2:8" s="49" customFormat="1" x14ac:dyDescent="0.25">
      <c r="B59" s="55"/>
      <c r="H59" s="56"/>
    </row>
    <row r="60" spans="2:8" s="49" customFormat="1" x14ac:dyDescent="0.25">
      <c r="B60" s="55"/>
      <c r="H60" s="56"/>
    </row>
    <row r="61" spans="2:8" s="49" customFormat="1" x14ac:dyDescent="0.25">
      <c r="B61" s="55"/>
      <c r="H61" s="56"/>
    </row>
    <row r="62" spans="2:8" s="49" customFormat="1" x14ac:dyDescent="0.25">
      <c r="B62" s="55"/>
      <c r="H62" s="56"/>
    </row>
    <row r="63" spans="2:8" s="49" customFormat="1" x14ac:dyDescent="0.25">
      <c r="B63" s="55"/>
      <c r="H63" s="56"/>
    </row>
    <row r="64" spans="2:8" s="49" customFormat="1" x14ac:dyDescent="0.25">
      <c r="B64" s="55"/>
      <c r="H64" s="56"/>
    </row>
    <row r="65" spans="2:8" s="49" customFormat="1" x14ac:dyDescent="0.25">
      <c r="B65" s="55"/>
      <c r="H65" s="56"/>
    </row>
    <row r="66" spans="2:8" s="49" customFormat="1" x14ac:dyDescent="0.25">
      <c r="B66" s="55"/>
      <c r="H66" s="56"/>
    </row>
    <row r="67" spans="2:8" s="49" customFormat="1" x14ac:dyDescent="0.25">
      <c r="B67" s="55"/>
      <c r="H67" s="56"/>
    </row>
    <row r="68" spans="2:8" s="49" customFormat="1" x14ac:dyDescent="0.25">
      <c r="B68" s="55"/>
      <c r="H68" s="56"/>
    </row>
    <row r="69" spans="2:8" s="49" customFormat="1" x14ac:dyDescent="0.25">
      <c r="B69" s="55"/>
      <c r="H69" s="56"/>
    </row>
    <row r="70" spans="2:8" s="49" customFormat="1" x14ac:dyDescent="0.25">
      <c r="B70" s="55"/>
      <c r="H70" s="56"/>
    </row>
    <row r="71" spans="2:8" s="49" customFormat="1" x14ac:dyDescent="0.25">
      <c r="B71" s="55"/>
      <c r="H71" s="56"/>
    </row>
    <row r="72" spans="2:8" s="49" customFormat="1" x14ac:dyDescent="0.25">
      <c r="B72" s="55"/>
      <c r="H72" s="56"/>
    </row>
    <row r="73" spans="2:8" s="49" customFormat="1" x14ac:dyDescent="0.25">
      <c r="B73" s="55"/>
      <c r="H73" s="56"/>
    </row>
    <row r="74" spans="2:8" s="49" customFormat="1" x14ac:dyDescent="0.25">
      <c r="B74" s="55"/>
      <c r="H74" s="56"/>
    </row>
    <row r="75" spans="2:8" s="49" customFormat="1" x14ac:dyDescent="0.25">
      <c r="B75" s="55"/>
      <c r="H75" s="56"/>
    </row>
    <row r="76" spans="2:8" s="49" customFormat="1" x14ac:dyDescent="0.25">
      <c r="B76" s="55"/>
      <c r="H76" s="56"/>
    </row>
    <row r="77" spans="2:8" s="49" customFormat="1" x14ac:dyDescent="0.25">
      <c r="B77" s="55"/>
      <c r="H77" s="56"/>
    </row>
    <row r="78" spans="2:8" s="49" customFormat="1" x14ac:dyDescent="0.25">
      <c r="B78" s="55"/>
      <c r="H78" s="56"/>
    </row>
    <row r="79" spans="2:8" s="49" customFormat="1" x14ac:dyDescent="0.25">
      <c r="B79" s="55"/>
      <c r="H79" s="56"/>
    </row>
    <row r="80" spans="2:8" s="49" customFormat="1" x14ac:dyDescent="0.25">
      <c r="B80" s="55"/>
      <c r="H80" s="56"/>
    </row>
    <row r="81" spans="2:8" s="49" customFormat="1" x14ac:dyDescent="0.25">
      <c r="B81" s="55"/>
      <c r="H81" s="56"/>
    </row>
    <row r="82" spans="2:8" s="49" customFormat="1" x14ac:dyDescent="0.25">
      <c r="B82" s="55"/>
      <c r="H82" s="56"/>
    </row>
    <row r="83" spans="2:8" s="49" customFormat="1" x14ac:dyDescent="0.25">
      <c r="B83" s="55"/>
      <c r="H83" s="56"/>
    </row>
    <row r="84" spans="2:8" s="49" customFormat="1" x14ac:dyDescent="0.25">
      <c r="B84" s="55"/>
      <c r="H84" s="56"/>
    </row>
    <row r="85" spans="2:8" s="49" customFormat="1" x14ac:dyDescent="0.25">
      <c r="B85" s="55"/>
      <c r="H85" s="56"/>
    </row>
    <row r="86" spans="2:8" s="49" customFormat="1" x14ac:dyDescent="0.25">
      <c r="B86" s="55"/>
      <c r="H86" s="56"/>
    </row>
    <row r="87" spans="2:8" s="49" customFormat="1" x14ac:dyDescent="0.25">
      <c r="B87" s="55"/>
      <c r="H87" s="56"/>
    </row>
    <row r="88" spans="2:8" s="49" customFormat="1" x14ac:dyDescent="0.25">
      <c r="B88" s="55"/>
      <c r="H88" s="56"/>
    </row>
    <row r="89" spans="2:8" s="49" customFormat="1" x14ac:dyDescent="0.25">
      <c r="B89" s="55"/>
      <c r="H89" s="56"/>
    </row>
    <row r="90" spans="2:8" s="49" customFormat="1" x14ac:dyDescent="0.25">
      <c r="B90" s="55"/>
      <c r="H90" s="56"/>
    </row>
    <row r="91" spans="2:8" s="49" customFormat="1" x14ac:dyDescent="0.25">
      <c r="B91" s="55"/>
      <c r="H91" s="56"/>
    </row>
    <row r="92" spans="2:8" s="49" customFormat="1" x14ac:dyDescent="0.25">
      <c r="B92" s="55"/>
      <c r="H92" s="56"/>
    </row>
    <row r="93" spans="2:8" s="49" customFormat="1" x14ac:dyDescent="0.25">
      <c r="B93" s="55"/>
      <c r="H93" s="56"/>
    </row>
    <row r="94" spans="2:8" s="49" customFormat="1" x14ac:dyDescent="0.25">
      <c r="B94" s="55"/>
      <c r="H94" s="56"/>
    </row>
    <row r="95" spans="2:8" s="49" customFormat="1" x14ac:dyDescent="0.25">
      <c r="B95" s="55"/>
      <c r="H95" s="56"/>
    </row>
    <row r="96" spans="2:8" s="49" customFormat="1" x14ac:dyDescent="0.25">
      <c r="B96" s="55"/>
      <c r="H96" s="56"/>
    </row>
    <row r="97" spans="2:8" s="49" customFormat="1" x14ac:dyDescent="0.25">
      <c r="B97" s="55"/>
      <c r="H97" s="56"/>
    </row>
    <row r="98" spans="2:8" s="49" customFormat="1" x14ac:dyDescent="0.25">
      <c r="B98" s="55"/>
      <c r="H98" s="56"/>
    </row>
    <row r="99" spans="2:8" s="49" customFormat="1" x14ac:dyDescent="0.25">
      <c r="B99" s="55"/>
      <c r="H99" s="56"/>
    </row>
    <row r="100" spans="2:8" s="49" customFormat="1" x14ac:dyDescent="0.25">
      <c r="B100" s="55"/>
      <c r="H100" s="56"/>
    </row>
    <row r="101" spans="2:8" s="49" customFormat="1" x14ac:dyDescent="0.25">
      <c r="B101" s="55"/>
      <c r="H101" s="56"/>
    </row>
    <row r="102" spans="2:8" s="49" customFormat="1" x14ac:dyDescent="0.25">
      <c r="B102" s="55"/>
      <c r="H102" s="56"/>
    </row>
    <row r="103" spans="2:8" s="49" customFormat="1" x14ac:dyDescent="0.25">
      <c r="B103" s="55"/>
      <c r="H103" s="56"/>
    </row>
    <row r="104" spans="2:8" s="49" customFormat="1" x14ac:dyDescent="0.25">
      <c r="B104" s="55"/>
      <c r="H104" s="56"/>
    </row>
    <row r="105" spans="2:8" s="49" customFormat="1" x14ac:dyDescent="0.25">
      <c r="B105" s="55"/>
      <c r="H105" s="56"/>
    </row>
    <row r="106" spans="2:8" s="49" customFormat="1" x14ac:dyDescent="0.25">
      <c r="B106" s="55"/>
      <c r="H106" s="56"/>
    </row>
    <row r="107" spans="2:8" s="49" customFormat="1" x14ac:dyDescent="0.25">
      <c r="B107" s="55"/>
      <c r="H107" s="56"/>
    </row>
    <row r="108" spans="2:8" s="49" customFormat="1" x14ac:dyDescent="0.25">
      <c r="B108" s="55"/>
      <c r="H108" s="56"/>
    </row>
    <row r="109" spans="2:8" s="49" customFormat="1" x14ac:dyDescent="0.25">
      <c r="B109" s="55"/>
      <c r="H109" s="56"/>
    </row>
    <row r="110" spans="2:8" s="49" customFormat="1" x14ac:dyDescent="0.25">
      <c r="B110" s="55"/>
      <c r="H110" s="56"/>
    </row>
    <row r="111" spans="2:8" s="49" customFormat="1" x14ac:dyDescent="0.25">
      <c r="B111" s="55"/>
      <c r="H111" s="56"/>
    </row>
    <row r="112" spans="2:8" s="49" customFormat="1" x14ac:dyDescent="0.25">
      <c r="B112" s="55"/>
      <c r="H112" s="56"/>
    </row>
    <row r="113" spans="2:8" s="49" customFormat="1" x14ac:dyDescent="0.25">
      <c r="B113" s="55"/>
      <c r="H113" s="56"/>
    </row>
    <row r="114" spans="2:8" s="49" customFormat="1" x14ac:dyDescent="0.25">
      <c r="B114" s="55"/>
      <c r="H114" s="56"/>
    </row>
    <row r="115" spans="2:8" s="49" customFormat="1" x14ac:dyDescent="0.25">
      <c r="B115" s="55"/>
      <c r="H115" s="56"/>
    </row>
    <row r="116" spans="2:8" s="49" customFormat="1" x14ac:dyDescent="0.25">
      <c r="B116" s="55"/>
      <c r="H116" s="56"/>
    </row>
    <row r="117" spans="2:8" s="49" customFormat="1" x14ac:dyDescent="0.25">
      <c r="B117" s="55"/>
      <c r="H117" s="56"/>
    </row>
    <row r="118" spans="2:8" s="49" customFormat="1" x14ac:dyDescent="0.25">
      <c r="B118" s="55"/>
      <c r="H118" s="56"/>
    </row>
    <row r="119" spans="2:8" s="49" customFormat="1" x14ac:dyDescent="0.25">
      <c r="B119" s="55"/>
      <c r="H119" s="56"/>
    </row>
    <row r="120" spans="2:8" s="49" customFormat="1" x14ac:dyDescent="0.25">
      <c r="B120" s="55"/>
      <c r="H120" s="56"/>
    </row>
    <row r="121" spans="2:8" s="49" customFormat="1" x14ac:dyDescent="0.25">
      <c r="B121" s="55"/>
      <c r="H121" s="56"/>
    </row>
    <row r="122" spans="2:8" s="49" customFormat="1" x14ac:dyDescent="0.25">
      <c r="B122" s="55"/>
      <c r="H122" s="56"/>
    </row>
    <row r="123" spans="2:8" s="49" customFormat="1" x14ac:dyDescent="0.25">
      <c r="B123" s="55"/>
      <c r="H123" s="56"/>
    </row>
    <row r="124" spans="2:8" s="49" customFormat="1" x14ac:dyDescent="0.25">
      <c r="B124" s="55"/>
      <c r="H124" s="56"/>
    </row>
    <row r="125" spans="2:8" s="49" customFormat="1" x14ac:dyDescent="0.25">
      <c r="B125" s="55"/>
      <c r="H125" s="56"/>
    </row>
    <row r="126" spans="2:8" s="49" customFormat="1" x14ac:dyDescent="0.25">
      <c r="B126" s="55"/>
      <c r="H126" s="56"/>
    </row>
    <row r="127" spans="2:8" s="49" customFormat="1" x14ac:dyDescent="0.25">
      <c r="B127" s="55"/>
      <c r="H127" s="56"/>
    </row>
    <row r="128" spans="2:8" s="49" customFormat="1" x14ac:dyDescent="0.25">
      <c r="B128" s="55"/>
      <c r="H128" s="56"/>
    </row>
    <row r="129" spans="2:8" s="49" customFormat="1" x14ac:dyDescent="0.25">
      <c r="B129" s="55"/>
      <c r="H129" s="56"/>
    </row>
    <row r="130" spans="2:8" s="49" customFormat="1" x14ac:dyDescent="0.25">
      <c r="B130" s="55"/>
      <c r="H130" s="56"/>
    </row>
    <row r="131" spans="2:8" s="49" customFormat="1" x14ac:dyDescent="0.25">
      <c r="B131" s="55"/>
      <c r="H131" s="56"/>
    </row>
    <row r="132" spans="2:8" s="49" customFormat="1" x14ac:dyDescent="0.25">
      <c r="B132" s="55"/>
      <c r="H132" s="56"/>
    </row>
    <row r="133" spans="2:8" s="49" customFormat="1" x14ac:dyDescent="0.25">
      <c r="B133" s="55"/>
      <c r="H133" s="56"/>
    </row>
    <row r="134" spans="2:8" s="49" customFormat="1" x14ac:dyDescent="0.25">
      <c r="B134" s="55"/>
      <c r="H134" s="56"/>
    </row>
    <row r="135" spans="2:8" s="49" customFormat="1" x14ac:dyDescent="0.25">
      <c r="B135" s="55"/>
      <c r="H135" s="56"/>
    </row>
    <row r="136" spans="2:8" s="49" customFormat="1" x14ac:dyDescent="0.25">
      <c r="B136" s="55"/>
      <c r="H136" s="56"/>
    </row>
    <row r="137" spans="2:8" s="49" customFormat="1" x14ac:dyDescent="0.25">
      <c r="B137" s="55"/>
      <c r="H137" s="56"/>
    </row>
    <row r="138" spans="2:8" s="49" customFormat="1" x14ac:dyDescent="0.25">
      <c r="B138" s="55"/>
      <c r="H138" s="56"/>
    </row>
    <row r="139" spans="2:8" s="49" customFormat="1" x14ac:dyDescent="0.25">
      <c r="B139" s="55"/>
      <c r="H139" s="56"/>
    </row>
    <row r="140" spans="2:8" s="49" customFormat="1" x14ac:dyDescent="0.25">
      <c r="B140" s="55"/>
      <c r="H140" s="56"/>
    </row>
    <row r="141" spans="2:8" s="49" customFormat="1" x14ac:dyDescent="0.25">
      <c r="B141" s="55"/>
      <c r="H141" s="56"/>
    </row>
    <row r="142" spans="2:8" s="49" customFormat="1" x14ac:dyDescent="0.25">
      <c r="B142" s="55"/>
      <c r="H142" s="56"/>
    </row>
    <row r="143" spans="2:8" s="49" customFormat="1" x14ac:dyDescent="0.25">
      <c r="B143" s="55"/>
      <c r="H143" s="56"/>
    </row>
    <row r="144" spans="2:8" s="49" customFormat="1" x14ac:dyDescent="0.25">
      <c r="B144" s="55"/>
      <c r="H144" s="56"/>
    </row>
    <row r="145" spans="2:8" s="49" customFormat="1" x14ac:dyDescent="0.25">
      <c r="B145" s="55"/>
      <c r="H145" s="56"/>
    </row>
    <row r="146" spans="2:8" s="49" customFormat="1" x14ac:dyDescent="0.25">
      <c r="B146" s="55"/>
      <c r="H146" s="56"/>
    </row>
    <row r="147" spans="2:8" s="49" customFormat="1" x14ac:dyDescent="0.25">
      <c r="B147" s="55"/>
      <c r="H147" s="56"/>
    </row>
    <row r="148" spans="2:8" s="49" customFormat="1" x14ac:dyDescent="0.25">
      <c r="B148" s="55"/>
      <c r="H148" s="56"/>
    </row>
    <row r="149" spans="2:8" s="49" customFormat="1" x14ac:dyDescent="0.25">
      <c r="B149" s="55"/>
      <c r="H149" s="56"/>
    </row>
    <row r="150" spans="2:8" s="49" customFormat="1" x14ac:dyDescent="0.25">
      <c r="B150" s="55"/>
      <c r="H150" s="56"/>
    </row>
    <row r="151" spans="2:8" s="49" customFormat="1" x14ac:dyDescent="0.25">
      <c r="B151" s="55"/>
      <c r="H151" s="56"/>
    </row>
    <row r="152" spans="2:8" s="49" customFormat="1" x14ac:dyDescent="0.25">
      <c r="B152" s="55"/>
      <c r="H152" s="56"/>
    </row>
    <row r="153" spans="2:8" s="49" customFormat="1" x14ac:dyDescent="0.25">
      <c r="B153" s="55"/>
      <c r="H153" s="56"/>
    </row>
    <row r="154" spans="2:8" s="49" customFormat="1" x14ac:dyDescent="0.25">
      <c r="B154" s="55"/>
      <c r="H154" s="56"/>
    </row>
    <row r="155" spans="2:8" s="49" customFormat="1" x14ac:dyDescent="0.25">
      <c r="B155" s="55"/>
      <c r="H155" s="56"/>
    </row>
    <row r="156" spans="2:8" s="49" customFormat="1" x14ac:dyDescent="0.25">
      <c r="B156" s="55"/>
      <c r="H156" s="56"/>
    </row>
    <row r="157" spans="2:8" s="49" customFormat="1" x14ac:dyDescent="0.25">
      <c r="B157" s="55"/>
      <c r="H157" s="56"/>
    </row>
    <row r="158" spans="2:8" s="49" customFormat="1" x14ac:dyDescent="0.25">
      <c r="B158" s="55"/>
      <c r="H158" s="56"/>
    </row>
    <row r="159" spans="2:8" s="49" customFormat="1" x14ac:dyDescent="0.25">
      <c r="B159" s="55"/>
      <c r="H159" s="56"/>
    </row>
    <row r="160" spans="2:8" s="49" customFormat="1" x14ac:dyDescent="0.25">
      <c r="B160" s="55"/>
      <c r="H160" s="56"/>
    </row>
    <row r="161" spans="2:8" s="49" customFormat="1" x14ac:dyDescent="0.25">
      <c r="B161" s="55"/>
      <c r="H161" s="56"/>
    </row>
    <row r="162" spans="2:8" s="49" customFormat="1" x14ac:dyDescent="0.25">
      <c r="B162" s="55"/>
      <c r="H162" s="56"/>
    </row>
    <row r="163" spans="2:8" s="49" customFormat="1" x14ac:dyDescent="0.25">
      <c r="B163" s="55"/>
      <c r="H163" s="56"/>
    </row>
    <row r="164" spans="2:8" s="49" customFormat="1" x14ac:dyDescent="0.25">
      <c r="B164" s="55"/>
      <c r="H164" s="56"/>
    </row>
    <row r="165" spans="2:8" s="49" customFormat="1" x14ac:dyDescent="0.25">
      <c r="B165" s="55"/>
      <c r="H165" s="56"/>
    </row>
    <row r="166" spans="2:8" s="49" customFormat="1" x14ac:dyDescent="0.25">
      <c r="B166" s="55"/>
      <c r="H166" s="56"/>
    </row>
    <row r="167" spans="2:8" s="49" customFormat="1" x14ac:dyDescent="0.25">
      <c r="B167" s="55"/>
      <c r="H167" s="56"/>
    </row>
    <row r="168" spans="2:8" s="49" customFormat="1" x14ac:dyDescent="0.25">
      <c r="B168" s="55"/>
      <c r="H168" s="56"/>
    </row>
    <row r="169" spans="2:8" s="49" customFormat="1" x14ac:dyDescent="0.25">
      <c r="B169" s="55"/>
      <c r="H169" s="56"/>
    </row>
    <row r="170" spans="2:8" s="49" customFormat="1" x14ac:dyDescent="0.25">
      <c r="B170" s="55"/>
      <c r="H170" s="56"/>
    </row>
    <row r="171" spans="2:8" s="49" customFormat="1" x14ac:dyDescent="0.25">
      <c r="B171" s="55"/>
      <c r="H171" s="56"/>
    </row>
    <row r="172" spans="2:8" s="49" customFormat="1" x14ac:dyDescent="0.25">
      <c r="B172" s="55"/>
      <c r="H172" s="56"/>
    </row>
    <row r="173" spans="2:8" s="49" customFormat="1" x14ac:dyDescent="0.25">
      <c r="B173" s="55"/>
      <c r="H173" s="56"/>
    </row>
    <row r="174" spans="2:8" s="49" customFormat="1" x14ac:dyDescent="0.25">
      <c r="B174" s="55"/>
      <c r="H174" s="56"/>
    </row>
    <row r="175" spans="2:8" s="49" customFormat="1" x14ac:dyDescent="0.25">
      <c r="B175" s="55"/>
      <c r="H175" s="56"/>
    </row>
    <row r="176" spans="2:8" s="49" customFormat="1" x14ac:dyDescent="0.25">
      <c r="B176" s="55"/>
      <c r="H176" s="56"/>
    </row>
    <row r="177" spans="2:8" s="49" customFormat="1" x14ac:dyDescent="0.25">
      <c r="B177" s="55"/>
      <c r="H177" s="56"/>
    </row>
    <row r="178" spans="2:8" s="49" customFormat="1" x14ac:dyDescent="0.25">
      <c r="B178" s="55"/>
      <c r="H178" s="56"/>
    </row>
    <row r="179" spans="2:8" s="49" customFormat="1" x14ac:dyDescent="0.25">
      <c r="B179" s="55"/>
      <c r="H179" s="56"/>
    </row>
    <row r="180" spans="2:8" s="49" customFormat="1" x14ac:dyDescent="0.25">
      <c r="B180" s="55"/>
      <c r="H180" s="56"/>
    </row>
    <row r="181" spans="2:8" s="49" customFormat="1" x14ac:dyDescent="0.25">
      <c r="B181" s="55"/>
      <c r="H181" s="56"/>
    </row>
    <row r="182" spans="2:8" s="49" customFormat="1" x14ac:dyDescent="0.25">
      <c r="B182" s="55"/>
      <c r="H182" s="56"/>
    </row>
  </sheetData>
  <mergeCells count="18">
    <mergeCell ref="C11:D11"/>
    <mergeCell ref="D12:F12"/>
    <mergeCell ref="D13:F13"/>
    <mergeCell ref="D14:F14"/>
    <mergeCell ref="D15:F15"/>
    <mergeCell ref="D16:F16"/>
    <mergeCell ref="D17:F17"/>
    <mergeCell ref="D18:F18"/>
    <mergeCell ref="D19:F19"/>
    <mergeCell ref="B2:G2"/>
    <mergeCell ref="C3:E3"/>
    <mergeCell ref="C4:E4"/>
    <mergeCell ref="C5:E5"/>
    <mergeCell ref="B6:E6"/>
    <mergeCell ref="B9:H9"/>
    <mergeCell ref="C10:G10"/>
    <mergeCell ref="C23:E23"/>
    <mergeCell ref="C21:E21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activeCell="C11" sqref="C11"/>
    </sheetView>
  </sheetViews>
  <sheetFormatPr baseColWidth="10" defaultColWidth="11.42578125" defaultRowHeight="15" x14ac:dyDescent="0.25"/>
  <cols>
    <col min="1" max="1" width="62" customWidth="1"/>
    <col min="2" max="2" width="13.42578125" customWidth="1"/>
    <col min="3" max="3" width="14.7109375" customWidth="1"/>
  </cols>
  <sheetData>
    <row r="1" spans="1:5" ht="15.75" thickBot="1" x14ac:dyDescent="0.3">
      <c r="A1" s="1" t="s">
        <v>33</v>
      </c>
      <c r="B1" s="9" t="s">
        <v>34</v>
      </c>
      <c r="C1" s="10" t="s">
        <v>35</v>
      </c>
      <c r="D1" s="27"/>
      <c r="E1" s="27"/>
    </row>
    <row r="2" spans="1:5" x14ac:dyDescent="0.25">
      <c r="A2" s="2" t="s">
        <v>36</v>
      </c>
      <c r="B2" s="4">
        <v>200</v>
      </c>
      <c r="C2" s="5">
        <f>8*B2</f>
        <v>1600</v>
      </c>
      <c r="D2" s="27"/>
      <c r="E2" s="27"/>
    </row>
    <row r="3" spans="1:5" x14ac:dyDescent="0.25">
      <c r="A3" s="2" t="s">
        <v>37</v>
      </c>
      <c r="B3" s="4">
        <v>50</v>
      </c>
      <c r="C3" s="5">
        <f t="shared" ref="C3:C10" si="0">8*B3</f>
        <v>400</v>
      </c>
      <c r="D3" s="27"/>
      <c r="E3" s="27"/>
    </row>
    <row r="4" spans="1:5" x14ac:dyDescent="0.25">
      <c r="A4" s="2" t="s">
        <v>38</v>
      </c>
      <c r="B4" s="4">
        <v>350</v>
      </c>
      <c r="C4" s="5">
        <f t="shared" si="0"/>
        <v>2800</v>
      </c>
      <c r="D4" s="27"/>
      <c r="E4" s="27"/>
    </row>
    <row r="5" spans="1:5" ht="15" customHeight="1" x14ac:dyDescent="0.25">
      <c r="A5" s="2" t="s">
        <v>39</v>
      </c>
      <c r="B5" s="4">
        <v>200</v>
      </c>
      <c r="C5" s="5">
        <f t="shared" si="0"/>
        <v>1600</v>
      </c>
      <c r="D5" s="27"/>
      <c r="E5" s="27"/>
    </row>
    <row r="6" spans="1:5" x14ac:dyDescent="0.25">
      <c r="A6" s="2" t="s">
        <v>40</v>
      </c>
      <c r="B6" s="4">
        <v>20</v>
      </c>
      <c r="C6" s="5">
        <f t="shared" si="0"/>
        <v>160</v>
      </c>
      <c r="D6" s="27"/>
      <c r="E6" s="27"/>
    </row>
    <row r="7" spans="1:5" x14ac:dyDescent="0.25">
      <c r="A7" s="2" t="s">
        <v>41</v>
      </c>
      <c r="B7" s="4">
        <v>50</v>
      </c>
      <c r="C7" s="5">
        <f t="shared" si="0"/>
        <v>400</v>
      </c>
      <c r="D7" s="27"/>
      <c r="E7" s="27"/>
    </row>
    <row r="8" spans="1:5" x14ac:dyDescent="0.25">
      <c r="A8" s="2" t="s">
        <v>42</v>
      </c>
      <c r="B8" s="4">
        <v>30</v>
      </c>
      <c r="C8" s="5">
        <f t="shared" si="0"/>
        <v>240</v>
      </c>
      <c r="D8" s="27"/>
      <c r="E8" s="27"/>
    </row>
    <row r="9" spans="1:5" s="27" customFormat="1" x14ac:dyDescent="0.25">
      <c r="A9" s="2" t="s">
        <v>53</v>
      </c>
      <c r="B9" s="4">
        <v>50</v>
      </c>
      <c r="C9" s="5">
        <f t="shared" si="0"/>
        <v>400</v>
      </c>
    </row>
    <row r="10" spans="1:5" ht="15.75" thickBot="1" x14ac:dyDescent="0.3">
      <c r="A10" s="2" t="s">
        <v>43</v>
      </c>
      <c r="B10" s="4">
        <v>10</v>
      </c>
      <c r="C10" s="5">
        <f t="shared" si="0"/>
        <v>80</v>
      </c>
      <c r="D10" s="27"/>
      <c r="E10" s="27"/>
    </row>
    <row r="11" spans="1:5" ht="15.75" thickBot="1" x14ac:dyDescent="0.3">
      <c r="A11" s="7" t="s">
        <v>27</v>
      </c>
      <c r="B11" s="11">
        <f>SUM(B2:B10)</f>
        <v>960</v>
      </c>
      <c r="C11" s="26">
        <f>SUM(C2:C10)</f>
        <v>7680</v>
      </c>
      <c r="D11" s="27"/>
      <c r="E11" s="34"/>
    </row>
    <row r="12" spans="1:5" x14ac:dyDescent="0.25">
      <c r="A12" s="6"/>
      <c r="B12" s="27"/>
      <c r="C12" s="27"/>
      <c r="D12" s="27"/>
      <c r="E12" s="27"/>
    </row>
    <row r="13" spans="1:5" x14ac:dyDescent="0.25">
      <c r="A13" s="6"/>
      <c r="B13" s="27"/>
      <c r="C13" s="27"/>
      <c r="D13" s="27"/>
      <c r="E13" s="2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7B54C-CB5B-4143-8C4F-1AC63603362F}">
  <dimension ref="A1:F11"/>
  <sheetViews>
    <sheetView workbookViewId="0">
      <selection activeCell="J10" sqref="J10"/>
    </sheetView>
  </sheetViews>
  <sheetFormatPr baseColWidth="10" defaultColWidth="11.42578125" defaultRowHeight="15" x14ac:dyDescent="0.25"/>
  <cols>
    <col min="1" max="1" width="27.7109375" customWidth="1"/>
    <col min="2" max="2" width="11.42578125" customWidth="1"/>
    <col min="3" max="3" width="26.42578125" customWidth="1"/>
    <col min="4" max="4" width="14.7109375" customWidth="1"/>
    <col min="5" max="5" width="19.7109375" customWidth="1"/>
  </cols>
  <sheetData>
    <row r="1" spans="1:6" x14ac:dyDescent="0.25">
      <c r="A1" s="8" t="s">
        <v>44</v>
      </c>
      <c r="B1" s="10" t="s">
        <v>49</v>
      </c>
      <c r="C1" s="13"/>
      <c r="D1" s="27"/>
      <c r="E1" s="27"/>
      <c r="F1" s="27"/>
    </row>
    <row r="2" spans="1:6" ht="15.75" thickBot="1" x14ac:dyDescent="0.3">
      <c r="A2" s="27"/>
      <c r="B2" s="27"/>
      <c r="C2" s="27"/>
      <c r="D2" s="27"/>
      <c r="E2" s="27"/>
      <c r="F2" s="27"/>
    </row>
    <row r="3" spans="1:6" ht="15.75" thickBot="1" x14ac:dyDescent="0.3">
      <c r="A3" s="8" t="s">
        <v>51</v>
      </c>
      <c r="B3" s="9" t="s">
        <v>46</v>
      </c>
      <c r="C3" s="9" t="s">
        <v>47</v>
      </c>
      <c r="D3" s="9" t="s">
        <v>31</v>
      </c>
      <c r="E3" s="9" t="s">
        <v>48</v>
      </c>
      <c r="F3" s="10" t="s">
        <v>45</v>
      </c>
    </row>
    <row r="4" spans="1:6" ht="15.75" thickBot="1" x14ac:dyDescent="0.3">
      <c r="A4" s="15" t="s">
        <v>32</v>
      </c>
      <c r="B4" s="16">
        <v>0.5</v>
      </c>
      <c r="C4" s="31">
        <v>44</v>
      </c>
      <c r="D4" s="31">
        <v>55</v>
      </c>
      <c r="E4" s="20">
        <f>C4*B4</f>
        <v>22</v>
      </c>
      <c r="F4" s="18">
        <f>D4*B4</f>
        <v>27.5</v>
      </c>
    </row>
    <row r="5" spans="1:6" ht="15.75" thickBot="1" x14ac:dyDescent="0.3">
      <c r="A5" s="22" t="s">
        <v>27</v>
      </c>
      <c r="B5" s="14"/>
      <c r="C5" s="14"/>
      <c r="D5" s="14"/>
      <c r="E5" s="11">
        <f>SUM(E4:E4)</f>
        <v>22</v>
      </c>
      <c r="F5" s="12">
        <f>SUM(F4:F4)</f>
        <v>27.5</v>
      </c>
    </row>
    <row r="6" spans="1:6" ht="15.75" thickBot="1" x14ac:dyDescent="0.3">
      <c r="A6" s="24" t="s">
        <v>50</v>
      </c>
      <c r="B6" s="23">
        <v>6</v>
      </c>
      <c r="C6" s="9"/>
      <c r="D6" s="9"/>
      <c r="E6" s="11">
        <f>E5*B6</f>
        <v>132</v>
      </c>
      <c r="F6" s="12">
        <f>F5*B6</f>
        <v>165</v>
      </c>
    </row>
    <row r="7" spans="1:6" ht="15.75" thickBot="1" x14ac:dyDescent="0.3">
      <c r="A7" s="27"/>
      <c r="B7" s="27"/>
      <c r="C7" s="27"/>
      <c r="D7" s="27"/>
      <c r="E7" s="27"/>
      <c r="F7" s="27"/>
    </row>
    <row r="8" spans="1:6" ht="15.75" thickBot="1" x14ac:dyDescent="0.3">
      <c r="A8" s="8" t="s">
        <v>52</v>
      </c>
      <c r="B8" s="9" t="s">
        <v>46</v>
      </c>
      <c r="C8" s="9" t="s">
        <v>47</v>
      </c>
      <c r="D8" s="9" t="s">
        <v>31</v>
      </c>
      <c r="E8" s="9" t="s">
        <v>48</v>
      </c>
      <c r="F8" s="10" t="s">
        <v>45</v>
      </c>
    </row>
    <row r="9" spans="1:6" ht="15.75" thickBot="1" x14ac:dyDescent="0.3">
      <c r="A9" s="3" t="s">
        <v>32</v>
      </c>
      <c r="B9" s="17">
        <v>1</v>
      </c>
      <c r="C9" s="31">
        <v>44</v>
      </c>
      <c r="D9" s="31">
        <v>55</v>
      </c>
      <c r="E9" s="21">
        <f t="shared" ref="E9" si="0">C9*B9</f>
        <v>44</v>
      </c>
      <c r="F9" s="19">
        <f t="shared" ref="F9" si="1">D9*B9</f>
        <v>55</v>
      </c>
    </row>
    <row r="10" spans="1:6" ht="15.75" thickBot="1" x14ac:dyDescent="0.3">
      <c r="A10" s="22" t="s">
        <v>27</v>
      </c>
      <c r="B10" s="14"/>
      <c r="C10" s="14"/>
      <c r="D10" s="14"/>
      <c r="E10" s="11">
        <f>SUM(E9:E9)</f>
        <v>44</v>
      </c>
      <c r="F10" s="12">
        <f>SUM(F9:F9)</f>
        <v>55</v>
      </c>
    </row>
    <row r="11" spans="1:6" ht="15.75" thickBot="1" x14ac:dyDescent="0.3">
      <c r="A11" s="24" t="s">
        <v>50</v>
      </c>
      <c r="B11" s="23">
        <v>1</v>
      </c>
      <c r="C11" s="9"/>
      <c r="D11" s="9"/>
      <c r="E11" s="11">
        <f>E10*B11</f>
        <v>44</v>
      </c>
      <c r="F11" s="12">
        <f>F10*B11</f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0F3F1-0CDD-4DDC-BCC6-4790C249BCDB}">
  <dimension ref="A1:F47"/>
  <sheetViews>
    <sheetView workbookViewId="0">
      <selection activeCell="I41" sqref="I41"/>
    </sheetView>
  </sheetViews>
  <sheetFormatPr baseColWidth="10" defaultColWidth="11.42578125" defaultRowHeight="15" x14ac:dyDescent="0.25"/>
  <cols>
    <col min="1" max="1" width="24.85546875" customWidth="1"/>
    <col min="2" max="2" width="17.28515625" customWidth="1"/>
    <col min="3" max="3" width="24" customWidth="1"/>
    <col min="4" max="4" width="12.7109375" customWidth="1"/>
    <col min="5" max="5" width="26.7109375" customWidth="1"/>
  </cols>
  <sheetData>
    <row r="1" spans="1:6" x14ac:dyDescent="0.25">
      <c r="A1" s="8" t="s">
        <v>44</v>
      </c>
      <c r="B1" s="10" t="s">
        <v>54</v>
      </c>
      <c r="C1" s="13"/>
      <c r="D1" s="27"/>
      <c r="E1" s="27"/>
      <c r="F1" s="27"/>
    </row>
    <row r="2" spans="1:6" x14ac:dyDescent="0.25">
      <c r="A2" s="27"/>
      <c r="B2" s="27"/>
      <c r="C2" s="27"/>
      <c r="D2" s="27"/>
      <c r="E2" s="27"/>
      <c r="F2" s="27"/>
    </row>
    <row r="3" spans="1:6" ht="15.75" thickBot="1" x14ac:dyDescent="0.3">
      <c r="A3" s="8" t="s">
        <v>54</v>
      </c>
      <c r="B3" s="9" t="s">
        <v>46</v>
      </c>
      <c r="C3" s="9" t="s">
        <v>47</v>
      </c>
      <c r="D3" s="9" t="s">
        <v>31</v>
      </c>
      <c r="E3" s="9" t="s">
        <v>48</v>
      </c>
      <c r="F3" s="10" t="s">
        <v>45</v>
      </c>
    </row>
    <row r="4" spans="1:6" ht="15.75" thickBot="1" x14ac:dyDescent="0.3">
      <c r="A4" s="15" t="s">
        <v>32</v>
      </c>
      <c r="B4" s="76">
        <v>28</v>
      </c>
      <c r="C4" s="31">
        <v>44</v>
      </c>
      <c r="D4" s="31">
        <v>55</v>
      </c>
      <c r="E4" s="32">
        <f>C4*B4</f>
        <v>1232</v>
      </c>
      <c r="F4" s="25">
        <f>D4*B4</f>
        <v>1540</v>
      </c>
    </row>
    <row r="5" spans="1:6" ht="15.75" thickBot="1" x14ac:dyDescent="0.3">
      <c r="A5" s="22" t="s">
        <v>27</v>
      </c>
      <c r="B5" s="14"/>
      <c r="C5" s="14"/>
      <c r="D5" s="14"/>
      <c r="E5" s="11">
        <f>SUM(E4:E4)</f>
        <v>1232</v>
      </c>
      <c r="F5" s="12">
        <f>SUM(F4:F4)</f>
        <v>1540</v>
      </c>
    </row>
    <row r="6" spans="1:6" ht="15.75" thickBot="1" x14ac:dyDescent="0.3">
      <c r="A6" s="27"/>
      <c r="B6" s="27"/>
      <c r="C6" s="27"/>
      <c r="D6" s="27"/>
      <c r="E6" s="27"/>
      <c r="F6" s="27"/>
    </row>
    <row r="7" spans="1:6" ht="15.75" thickBot="1" x14ac:dyDescent="0.3">
      <c r="A7" s="8" t="s">
        <v>44</v>
      </c>
      <c r="B7" s="10" t="s">
        <v>55</v>
      </c>
      <c r="C7" s="13"/>
      <c r="D7" s="27"/>
      <c r="E7" s="27"/>
      <c r="F7" s="27"/>
    </row>
    <row r="8" spans="1:6" ht="15.75" thickBot="1" x14ac:dyDescent="0.3">
      <c r="A8" s="27"/>
      <c r="B8" s="27"/>
      <c r="C8" s="27"/>
      <c r="D8" s="27"/>
      <c r="E8" s="27"/>
      <c r="F8" s="27"/>
    </row>
    <row r="9" spans="1:6" ht="15.75" thickBot="1" x14ac:dyDescent="0.3">
      <c r="A9" s="8" t="s">
        <v>55</v>
      </c>
      <c r="B9" s="9" t="s">
        <v>46</v>
      </c>
      <c r="C9" s="9" t="s">
        <v>47</v>
      </c>
      <c r="D9" s="9" t="s">
        <v>31</v>
      </c>
      <c r="E9" s="9" t="s">
        <v>48</v>
      </c>
      <c r="F9" s="10" t="s">
        <v>45</v>
      </c>
    </row>
    <row r="10" spans="1:6" ht="15.75" thickBot="1" x14ac:dyDescent="0.3">
      <c r="A10" s="15" t="s">
        <v>32</v>
      </c>
      <c r="B10" s="76">
        <v>19</v>
      </c>
      <c r="C10" s="31">
        <v>44</v>
      </c>
      <c r="D10" s="31">
        <v>55</v>
      </c>
      <c r="E10" s="32">
        <f>C10*B10</f>
        <v>836</v>
      </c>
      <c r="F10" s="25">
        <f>D10*B10</f>
        <v>1045</v>
      </c>
    </row>
    <row r="11" spans="1:6" ht="15.75" thickBot="1" x14ac:dyDescent="0.3">
      <c r="A11" s="22" t="s">
        <v>27</v>
      </c>
      <c r="B11" s="14"/>
      <c r="C11" s="14"/>
      <c r="D11" s="14"/>
      <c r="E11" s="11">
        <f>SUM(E10:E10)</f>
        <v>836</v>
      </c>
      <c r="F11" s="12">
        <f>SUM(F10:F10)</f>
        <v>1045</v>
      </c>
    </row>
    <row r="12" spans="1:6" ht="15.75" thickBot="1" x14ac:dyDescent="0.3">
      <c r="A12" s="27"/>
      <c r="B12" s="27"/>
      <c r="C12" s="27"/>
      <c r="D12" s="27"/>
      <c r="E12" s="27"/>
      <c r="F12" s="27"/>
    </row>
    <row r="13" spans="1:6" ht="15.75" thickBot="1" x14ac:dyDescent="0.3">
      <c r="A13" s="8" t="s">
        <v>44</v>
      </c>
      <c r="B13" s="10" t="s">
        <v>56</v>
      </c>
      <c r="C13" s="13"/>
      <c r="D13" s="27"/>
      <c r="E13" s="27"/>
      <c r="F13" s="27"/>
    </row>
    <row r="14" spans="1:6" ht="15.75" thickBot="1" x14ac:dyDescent="0.3">
      <c r="A14" s="27"/>
      <c r="B14" s="27"/>
      <c r="C14" s="27"/>
      <c r="D14" s="27"/>
      <c r="E14" s="27"/>
      <c r="F14" s="27"/>
    </row>
    <row r="15" spans="1:6" ht="15.75" thickBot="1" x14ac:dyDescent="0.3">
      <c r="A15" s="8" t="s">
        <v>56</v>
      </c>
      <c r="B15" s="9" t="s">
        <v>46</v>
      </c>
      <c r="C15" s="9" t="s">
        <v>47</v>
      </c>
      <c r="D15" s="9" t="s">
        <v>31</v>
      </c>
      <c r="E15" s="9" t="s">
        <v>48</v>
      </c>
      <c r="F15" s="10" t="s">
        <v>45</v>
      </c>
    </row>
    <row r="16" spans="1:6" ht="15.75" thickBot="1" x14ac:dyDescent="0.3">
      <c r="A16" s="30" t="s">
        <v>32</v>
      </c>
      <c r="B16" s="31">
        <v>14</v>
      </c>
      <c r="C16" s="31">
        <v>44</v>
      </c>
      <c r="D16" s="31">
        <v>55</v>
      </c>
      <c r="E16" s="32">
        <f>C16*B16</f>
        <v>616</v>
      </c>
      <c r="F16" s="25">
        <f>D16*B16</f>
        <v>770</v>
      </c>
    </row>
    <row r="17" spans="1:6" ht="15.75" thickBot="1" x14ac:dyDescent="0.3">
      <c r="A17" s="22" t="s">
        <v>27</v>
      </c>
      <c r="B17" s="14"/>
      <c r="C17" s="14"/>
      <c r="D17" s="14"/>
      <c r="E17" s="11">
        <f>SUM(E16:E16)</f>
        <v>616</v>
      </c>
      <c r="F17" s="12">
        <f>SUM(F16:F16)</f>
        <v>770</v>
      </c>
    </row>
    <row r="18" spans="1:6" ht="15.75" thickBot="1" x14ac:dyDescent="0.3">
      <c r="A18" s="27"/>
      <c r="B18" s="27"/>
      <c r="C18" s="27"/>
      <c r="D18" s="27"/>
      <c r="E18" s="27"/>
      <c r="F18" s="27"/>
    </row>
    <row r="19" spans="1:6" ht="15.75" thickBot="1" x14ac:dyDescent="0.3">
      <c r="A19" s="8" t="s">
        <v>44</v>
      </c>
      <c r="B19" s="10" t="s">
        <v>57</v>
      </c>
      <c r="C19" s="13"/>
      <c r="D19" s="27"/>
      <c r="E19" s="27"/>
      <c r="F19" s="27"/>
    </row>
    <row r="20" spans="1:6" ht="15.75" thickBot="1" x14ac:dyDescent="0.3">
      <c r="A20" s="27"/>
      <c r="B20" s="27"/>
      <c r="C20" s="27"/>
      <c r="D20" s="27"/>
      <c r="E20" s="27"/>
      <c r="F20" s="27"/>
    </row>
    <row r="21" spans="1:6" ht="15.75" thickBot="1" x14ac:dyDescent="0.3">
      <c r="A21" s="8" t="s">
        <v>57</v>
      </c>
      <c r="B21" s="9" t="s">
        <v>46</v>
      </c>
      <c r="C21" s="9" t="s">
        <v>47</v>
      </c>
      <c r="D21" s="9" t="s">
        <v>31</v>
      </c>
      <c r="E21" s="9" t="s">
        <v>48</v>
      </c>
      <c r="F21" s="10" t="s">
        <v>45</v>
      </c>
    </row>
    <row r="22" spans="1:6" ht="15.75" thickBot="1" x14ac:dyDescent="0.3">
      <c r="A22" s="30" t="s">
        <v>32</v>
      </c>
      <c r="B22" s="31">
        <v>14</v>
      </c>
      <c r="C22" s="31">
        <v>44</v>
      </c>
      <c r="D22" s="31">
        <v>55</v>
      </c>
      <c r="E22" s="32">
        <f>C22*B22</f>
        <v>616</v>
      </c>
      <c r="F22" s="25">
        <f>D22*B22</f>
        <v>770</v>
      </c>
    </row>
    <row r="23" spans="1:6" ht="15.75" thickBot="1" x14ac:dyDescent="0.3">
      <c r="A23" s="22" t="s">
        <v>27</v>
      </c>
      <c r="B23" s="14"/>
      <c r="C23" s="14"/>
      <c r="D23" s="14"/>
      <c r="E23" s="11">
        <f>SUM(E22:E22)</f>
        <v>616</v>
      </c>
      <c r="F23" s="12">
        <f>SUM(F22:F22)</f>
        <v>770</v>
      </c>
    </row>
    <row r="24" spans="1:6" ht="15.75" thickBot="1" x14ac:dyDescent="0.3">
      <c r="A24" s="27"/>
      <c r="B24" s="27"/>
      <c r="C24" s="27"/>
      <c r="D24" s="27"/>
      <c r="E24" s="27"/>
      <c r="F24" s="27"/>
    </row>
    <row r="25" spans="1:6" ht="15.75" thickBot="1" x14ac:dyDescent="0.3">
      <c r="A25" s="8" t="s">
        <v>44</v>
      </c>
      <c r="B25" s="10" t="s">
        <v>58</v>
      </c>
      <c r="C25" s="13"/>
      <c r="D25" s="27"/>
      <c r="E25" s="27"/>
      <c r="F25" s="27"/>
    </row>
    <row r="26" spans="1:6" ht="15.75" thickBot="1" x14ac:dyDescent="0.3">
      <c r="A26" s="27"/>
      <c r="B26" s="27"/>
      <c r="C26" s="27"/>
      <c r="D26" s="27"/>
      <c r="E26" s="27"/>
      <c r="F26" s="27"/>
    </row>
    <row r="27" spans="1:6" ht="15.75" thickBot="1" x14ac:dyDescent="0.3">
      <c r="A27" s="8" t="s">
        <v>58</v>
      </c>
      <c r="B27" s="9" t="s">
        <v>46</v>
      </c>
      <c r="C27" s="9" t="s">
        <v>47</v>
      </c>
      <c r="D27" s="9" t="s">
        <v>31</v>
      </c>
      <c r="E27" s="9" t="s">
        <v>48</v>
      </c>
      <c r="F27" s="10" t="s">
        <v>45</v>
      </c>
    </row>
    <row r="28" spans="1:6" ht="15.75" thickBot="1" x14ac:dyDescent="0.3">
      <c r="A28" s="30" t="s">
        <v>32</v>
      </c>
      <c r="B28" s="31">
        <v>18</v>
      </c>
      <c r="C28" s="31">
        <v>44</v>
      </c>
      <c r="D28" s="31">
        <v>55</v>
      </c>
      <c r="E28" s="32">
        <f>C28*B28</f>
        <v>792</v>
      </c>
      <c r="F28" s="25">
        <f>D28*B28</f>
        <v>990</v>
      </c>
    </row>
    <row r="29" spans="1:6" ht="15.75" thickBot="1" x14ac:dyDescent="0.3">
      <c r="A29" s="22" t="s">
        <v>27</v>
      </c>
      <c r="B29" s="14"/>
      <c r="C29" s="14"/>
      <c r="D29" s="14"/>
      <c r="E29" s="11">
        <f>SUM(E28:E28)</f>
        <v>792</v>
      </c>
      <c r="F29" s="12">
        <f>SUM(F28:F28)</f>
        <v>990</v>
      </c>
    </row>
    <row r="30" spans="1:6" ht="15.75" thickBot="1" x14ac:dyDescent="0.3"/>
    <row r="31" spans="1:6" ht="15.75" thickBot="1" x14ac:dyDescent="0.3">
      <c r="A31" s="8" t="s">
        <v>44</v>
      </c>
      <c r="B31" s="10" t="s">
        <v>59</v>
      </c>
      <c r="C31" s="13"/>
      <c r="D31" s="27"/>
      <c r="E31" s="27"/>
      <c r="F31" s="27"/>
    </row>
    <row r="32" spans="1:6" ht="15.75" thickBot="1" x14ac:dyDescent="0.3">
      <c r="A32" s="27"/>
      <c r="B32" s="27"/>
      <c r="C32" s="27"/>
      <c r="D32" s="27"/>
      <c r="E32" s="27"/>
      <c r="F32" s="27"/>
    </row>
    <row r="33" spans="1:6" ht="15.75" thickBot="1" x14ac:dyDescent="0.3">
      <c r="A33" s="8" t="s">
        <v>59</v>
      </c>
      <c r="B33" s="9" t="s">
        <v>46</v>
      </c>
      <c r="C33" s="9" t="s">
        <v>47</v>
      </c>
      <c r="D33" s="9" t="s">
        <v>31</v>
      </c>
      <c r="E33" s="9" t="s">
        <v>48</v>
      </c>
      <c r="F33" s="10" t="s">
        <v>45</v>
      </c>
    </row>
    <row r="34" spans="1:6" ht="15.75" thickBot="1" x14ac:dyDescent="0.3">
      <c r="A34" s="30" t="s">
        <v>32</v>
      </c>
      <c r="B34" s="31">
        <v>14</v>
      </c>
      <c r="C34" s="31">
        <v>44</v>
      </c>
      <c r="D34" s="31">
        <v>55</v>
      </c>
      <c r="E34" s="32">
        <f>C34*B34</f>
        <v>616</v>
      </c>
      <c r="F34" s="25">
        <f>D34*B34</f>
        <v>770</v>
      </c>
    </row>
    <row r="35" spans="1:6" ht="15.75" thickBot="1" x14ac:dyDescent="0.3">
      <c r="A35" s="22" t="s">
        <v>27</v>
      </c>
      <c r="B35" s="14"/>
      <c r="C35" s="14"/>
      <c r="D35" s="14"/>
      <c r="E35" s="11">
        <f>SUM(E34:E34)</f>
        <v>616</v>
      </c>
      <c r="F35" s="12">
        <f>SUM(F34:F34)</f>
        <v>770</v>
      </c>
    </row>
    <row r="36" spans="1:6" ht="15.75" thickBot="1" x14ac:dyDescent="0.3"/>
    <row r="37" spans="1:6" ht="15.75" thickBot="1" x14ac:dyDescent="0.3">
      <c r="A37" s="8" t="s">
        <v>44</v>
      </c>
      <c r="B37" s="10" t="s">
        <v>60</v>
      </c>
      <c r="C37" s="13"/>
      <c r="D37" s="27"/>
      <c r="E37" s="27"/>
      <c r="F37" s="27"/>
    </row>
    <row r="38" spans="1:6" ht="15.75" thickBot="1" x14ac:dyDescent="0.3">
      <c r="A38" s="27"/>
      <c r="B38" s="27"/>
      <c r="C38" s="27"/>
      <c r="D38" s="27"/>
      <c r="E38" s="27"/>
      <c r="F38" s="27"/>
    </row>
    <row r="39" spans="1:6" ht="15.75" thickBot="1" x14ac:dyDescent="0.3">
      <c r="A39" s="8" t="s">
        <v>60</v>
      </c>
      <c r="B39" s="9" t="s">
        <v>46</v>
      </c>
      <c r="C39" s="9" t="s">
        <v>47</v>
      </c>
      <c r="D39" s="9" t="s">
        <v>31</v>
      </c>
      <c r="E39" s="9" t="s">
        <v>48</v>
      </c>
      <c r="F39" s="10" t="s">
        <v>45</v>
      </c>
    </row>
    <row r="40" spans="1:6" ht="15.75" thickBot="1" x14ac:dyDescent="0.3">
      <c r="A40" s="30" t="s">
        <v>32</v>
      </c>
      <c r="B40" s="31">
        <v>14</v>
      </c>
      <c r="C40" s="31">
        <v>44</v>
      </c>
      <c r="D40" s="31">
        <v>55</v>
      </c>
      <c r="E40" s="32">
        <f>C40*B40</f>
        <v>616</v>
      </c>
      <c r="F40" s="25">
        <f>D40*B40</f>
        <v>770</v>
      </c>
    </row>
    <row r="41" spans="1:6" ht="15.75" thickBot="1" x14ac:dyDescent="0.3">
      <c r="A41" s="22" t="s">
        <v>27</v>
      </c>
      <c r="B41" s="14"/>
      <c r="C41" s="14"/>
      <c r="D41" s="14"/>
      <c r="E41" s="11">
        <f>SUM(E40:E40)</f>
        <v>616</v>
      </c>
      <c r="F41" s="12">
        <f>SUM(F40:F40)</f>
        <v>770</v>
      </c>
    </row>
    <row r="42" spans="1:6" ht="15.75" thickBot="1" x14ac:dyDescent="0.3"/>
    <row r="43" spans="1:6" ht="15.75" thickBot="1" x14ac:dyDescent="0.3">
      <c r="A43" s="8" t="s">
        <v>44</v>
      </c>
      <c r="B43" s="10" t="s">
        <v>61</v>
      </c>
      <c r="C43" s="13"/>
      <c r="D43" s="27"/>
      <c r="E43" s="27"/>
      <c r="F43" s="27"/>
    </row>
    <row r="44" spans="1:6" ht="15.75" thickBot="1" x14ac:dyDescent="0.3">
      <c r="A44" s="27"/>
      <c r="B44" s="27"/>
      <c r="C44" s="27"/>
      <c r="D44" s="27"/>
      <c r="E44" s="27"/>
      <c r="F44" s="27"/>
    </row>
    <row r="45" spans="1:6" ht="15.75" thickBot="1" x14ac:dyDescent="0.3">
      <c r="A45" s="8" t="s">
        <v>61</v>
      </c>
      <c r="B45" s="9" t="s">
        <v>46</v>
      </c>
      <c r="C45" s="9" t="s">
        <v>47</v>
      </c>
      <c r="D45" s="9" t="s">
        <v>31</v>
      </c>
      <c r="E45" s="9" t="s">
        <v>48</v>
      </c>
      <c r="F45" s="10" t="s">
        <v>45</v>
      </c>
    </row>
    <row r="46" spans="1:6" ht="15.75" thickBot="1" x14ac:dyDescent="0.3">
      <c r="A46" s="30" t="s">
        <v>32</v>
      </c>
      <c r="B46" s="31">
        <v>34</v>
      </c>
      <c r="C46" s="31">
        <v>44</v>
      </c>
      <c r="D46" s="31">
        <v>55</v>
      </c>
      <c r="E46" s="32">
        <f>C46*B46</f>
        <v>1496</v>
      </c>
      <c r="F46" s="25">
        <f>D46*B46</f>
        <v>1870</v>
      </c>
    </row>
    <row r="47" spans="1:6" ht="15.75" thickBot="1" x14ac:dyDescent="0.3">
      <c r="A47" s="22" t="s">
        <v>27</v>
      </c>
      <c r="B47" s="14"/>
      <c r="C47" s="14"/>
      <c r="D47" s="14"/>
      <c r="E47" s="11">
        <f>SUM(E46:E46)</f>
        <v>1496</v>
      </c>
      <c r="F47" s="12">
        <f>SUM(F46:F46)</f>
        <v>1870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Presupuesto Cliente</vt:lpstr>
      <vt:lpstr>Presupuesto Interno</vt:lpstr>
      <vt:lpstr>Servicio</vt:lpstr>
      <vt:lpstr>Seguimiento</vt:lpstr>
      <vt:lpstr>Realización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Becario</dc:creator>
  <cp:keywords/>
  <dc:description/>
  <cp:lastModifiedBy>Dromir</cp:lastModifiedBy>
  <cp:revision/>
  <dcterms:created xsi:type="dcterms:W3CDTF">2019-04-05T14:16:15Z</dcterms:created>
  <dcterms:modified xsi:type="dcterms:W3CDTF">2020-07-12T17:14:11Z</dcterms:modified>
  <cp:category/>
  <cp:contentStatus/>
</cp:coreProperties>
</file>